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Print_Area" localSheetId="0">Лист1!$A$1:$W$33</definedName>
    <definedName name="_xlnm.Print_Area" localSheetId="0">Лист1!$A$1:$W$33</definedName>
  </definedNames>
  <calcPr calcId="145621"/>
</workbook>
</file>

<file path=xl/calcChain.xml><?xml version="1.0" encoding="utf-8"?>
<calcChain xmlns="http://schemas.openxmlformats.org/spreadsheetml/2006/main">
  <c r="W25" i="1" l="1"/>
  <c r="W26" i="1"/>
  <c r="W24" i="1"/>
  <c r="K24" i="1"/>
  <c r="W17" i="1"/>
  <c r="W16" i="1"/>
  <c r="W15" i="1"/>
  <c r="W18" i="1"/>
  <c r="W19" i="1"/>
  <c r="W20" i="1"/>
  <c r="W21" i="1"/>
  <c r="W14" i="1"/>
  <c r="K15" i="1"/>
  <c r="K16" i="1"/>
  <c r="K17" i="1"/>
  <c r="K18" i="1"/>
  <c r="K19" i="1"/>
  <c r="K20" i="1"/>
  <c r="K14" i="1"/>
  <c r="V26" i="1" l="1"/>
  <c r="J20" i="1" l="1"/>
  <c r="J15" i="1"/>
  <c r="J16" i="1"/>
  <c r="J19" i="1"/>
  <c r="J14" i="1"/>
  <c r="V20" i="1"/>
  <c r="V18" i="1"/>
  <c r="V17" i="1"/>
  <c r="V16" i="1"/>
  <c r="V15" i="1"/>
  <c r="V19" i="1"/>
  <c r="V21" i="1"/>
  <c r="V14" i="1"/>
  <c r="V24" i="1" l="1"/>
</calcChain>
</file>

<file path=xl/sharedStrings.xml><?xml version="1.0" encoding="utf-8"?>
<sst xmlns="http://schemas.openxmlformats.org/spreadsheetml/2006/main" count="107" uniqueCount="61">
  <si>
    <t>пустотелый</t>
  </si>
  <si>
    <t>полнотелый</t>
  </si>
  <si>
    <t>наименование</t>
  </si>
  <si>
    <t>размер</t>
  </si>
  <si>
    <t>Цена за факт. шт.</t>
  </si>
  <si>
    <t>1,4 NF</t>
  </si>
  <si>
    <t>1 NF</t>
  </si>
  <si>
    <t>1NF</t>
  </si>
  <si>
    <t>цена за усл. шт.</t>
  </si>
  <si>
    <t>наименованиие</t>
  </si>
  <si>
    <t>цена за усл.шт.</t>
  </si>
  <si>
    <t>цена за факт. шт.</t>
  </si>
  <si>
    <t>В продаже имеется грунт (суглинок) на отсыпку- 100р. за тонну</t>
  </si>
  <si>
    <t>НЕКОНДИЦИЯ КИРПИЧА</t>
  </si>
  <si>
    <t>ПОЛНОТЕЛЫЙ (пустотность 13 %)</t>
  </si>
  <si>
    <t>ПОЛНОТЕЛЫЙ (пустотность 0 %)</t>
  </si>
  <si>
    <t>ПОЛНОТЕЛЫЙ  (пустотность 13 %)</t>
  </si>
  <si>
    <t>ВЕЛЮРОВЫЙ (пр-во Коркино)</t>
  </si>
  <si>
    <t>РУСТИРОВАННЫЙ (пр-во Коркино)</t>
  </si>
  <si>
    <t>ВЕЛЮРОВЫЙ (пуст. 0%) пр-во Копейск</t>
  </si>
  <si>
    <t>250 руб.</t>
  </si>
  <si>
    <t>300 руб.</t>
  </si>
  <si>
    <t>АГАПОВСКИЙ (пр-во Магнитогорск) *</t>
  </si>
  <si>
    <t>СИМАТ (пр-во Каменск-Уральский) *</t>
  </si>
  <si>
    <t>поддон 1,25 * 1</t>
  </si>
  <si>
    <t>поддон 1 * 1</t>
  </si>
  <si>
    <t>2,1 NF</t>
  </si>
  <si>
    <t>САХАРА с фаской (пр-во Коркино)</t>
  </si>
  <si>
    <r>
      <t>ГЛАДКИЙ с фаской (пр-во Коркино)</t>
    </r>
    <r>
      <rPr>
        <b/>
        <sz val="12"/>
        <color rgb="FFFF0000"/>
        <rFont val="Arial"/>
        <family val="2"/>
        <charset val="204"/>
      </rPr>
      <t xml:space="preserve"> </t>
    </r>
  </si>
  <si>
    <t>ДЛЯ СТЕН, ПЕЧЕЙ и ФУНДАМЕНТОВ (рядовой кирпич) ГОСТ, ТУ</t>
  </si>
  <si>
    <t>ДЛЯ ОБЛИЦОВКИ ФАСАДА (лицевой кирпич) ГОСТ, ТУ</t>
  </si>
  <si>
    <t>НЕКОНДИЦИЯ ПУСТОТЕЛОГО</t>
  </si>
  <si>
    <t>НЕКОНДИЦИЯ ПОЛНОТЕЛОГО (пуст-ть 0-13%)</t>
  </si>
  <si>
    <t>* в цену кирпича входят поддоны, упаковка. При покупке полного автомобиля 20 тн доставка БЕСПЛАТНО</t>
  </si>
  <si>
    <t xml:space="preserve">ПУСТОТЕЛЫЙ (пуст-ть 29-42 %) М 150 </t>
  </si>
  <si>
    <t>ПУСТОТЕЛЫЙ (пуст-ть 29-42 %) М 100-125</t>
  </si>
  <si>
    <t>ШОКОЛАД гладкий (пр-во Ревда) *</t>
  </si>
  <si>
    <t>Действителен на территории РФ с 22 июня 2015 года</t>
  </si>
  <si>
    <t>фасовка усл.(факт)шт.</t>
  </si>
  <si>
    <t>535 (396), 475 (352)</t>
  </si>
  <si>
    <t xml:space="preserve"> 475 (352)</t>
  </si>
  <si>
    <t>475 (352)</t>
  </si>
  <si>
    <t>389 (288)</t>
  </si>
  <si>
    <t>257 (190)</t>
  </si>
  <si>
    <t>602 (280)</t>
  </si>
  <si>
    <t>480 (480)</t>
  </si>
  <si>
    <t>цена за 1 кв.м.*</t>
  </si>
  <si>
    <t>цена за 1 куб.м.**</t>
  </si>
  <si>
    <t>Единица измерения</t>
  </si>
  <si>
    <t>1 куб.метр кладки</t>
  </si>
  <si>
    <t>1 кв.метр кладки в 0,5 кирпича (12 см толщина кладки)</t>
  </si>
  <si>
    <t>Размер кирпича</t>
  </si>
  <si>
    <t>Без учета растворных швов, факт. шт.</t>
  </si>
  <si>
    <t>С учетом растворных швов, фак.шт</t>
  </si>
  <si>
    <t>одинарный 1 NF (250*120*65)</t>
  </si>
  <si>
    <t>утолщенный 1,4 NF (250*120*88)</t>
  </si>
  <si>
    <t>двойной 2,1 NF (250*120*140)</t>
  </si>
  <si>
    <t>Стоимость кирпича указана с учетом стоимости упаковки</t>
  </si>
  <si>
    <r>
      <rPr>
        <b/>
        <sz val="12"/>
        <color rgb="FFFF0000"/>
        <rFont val="Arial"/>
        <family val="2"/>
        <charset val="204"/>
      </rPr>
      <t>Новинка!</t>
    </r>
    <r>
      <rPr>
        <b/>
        <sz val="12"/>
        <rFont val="Arial"/>
        <family val="2"/>
        <charset val="204"/>
      </rPr>
      <t xml:space="preserve"> КАМЕНЬ (пуст-ть 42 %) М 100</t>
    </r>
  </si>
  <si>
    <r>
      <rPr>
        <b/>
        <sz val="12"/>
        <color rgb="FFFF0000"/>
        <rFont val="Arial"/>
        <family val="2"/>
        <charset val="204"/>
      </rPr>
      <t>Новинка!</t>
    </r>
    <r>
      <rPr>
        <b/>
        <sz val="12"/>
        <rFont val="Arial"/>
        <family val="2"/>
        <charset val="204"/>
      </rPr>
      <t xml:space="preserve"> КАМЕНЬ (пуст-ть 42 %) М 125-150</t>
    </r>
  </si>
  <si>
    <t>Дополнительно оплачиваются поддоны (возвратные):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</si>
</sst>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&quot;р.&quot;;[Red]\-#,##0&quot;р.&quot;"/>
    <numFmt numFmtId="8" formatCode="#,##0.00&quot;р.&quot;;[Red]\-#,##0.00&quot;р.&quot;"/>
    <numFmt numFmtId="164" formatCode="#,##0.00&quot;р.&quot;"/>
    <numFmt numFmtId="165" formatCode="#,##0&quot;р.&quot;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F3F3F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9"/>
      <color rgb="FF3F3F3F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5"/>
      <color theme="9" tint="-0.249977111117893"/>
      <name val="Arial"/>
      <family val="2"/>
      <charset val="204"/>
    </font>
    <font>
      <sz val="16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6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b/>
      <sz val="16"/>
      <color rgb="FF3F3F3F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3F3F3F"/>
      <name val="Arial"/>
      <family val="2"/>
      <charset val="204"/>
    </font>
    <font>
      <b/>
      <sz val="15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2" borderId="2" applyFill="0" applyAlignment="0" applyProtection="0">
      <alignment horizontal="center"/>
    </xf>
  </cellStyleXfs>
  <cellXfs count="133">
    <xf numFmtId="0" fontId="0" fillId="0" borderId="0" xfId="0"/>
    <xf numFmtId="0" fontId="8" fillId="3" borderId="0" xfId="1" applyFont="1" applyFill="1" applyBorder="1" applyAlignment="1">
      <alignment horizontal="center" vertical="center"/>
    </xf>
    <xf numFmtId="8" fontId="10" fillId="3" borderId="7" xfId="1" applyNumberFormat="1" applyFont="1" applyFill="1" applyBorder="1" applyAlignment="1">
      <alignment horizontal="center" vertical="center"/>
    </xf>
    <xf numFmtId="6" fontId="10" fillId="3" borderId="7" xfId="1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0" xfId="1" applyFont="1" applyFill="1" applyBorder="1" applyAlignment="1">
      <alignment vertical="center"/>
    </xf>
    <xf numFmtId="0" fontId="13" fillId="0" borderId="0" xfId="0" applyFont="1" applyAlignment="1"/>
    <xf numFmtId="0" fontId="6" fillId="3" borderId="0" xfId="1" applyFont="1" applyFill="1" applyBorder="1" applyAlignment="1">
      <alignment horizontal="center" vertical="center" textRotation="90" wrapText="1"/>
    </xf>
    <xf numFmtId="0" fontId="0" fillId="0" borderId="0" xfId="0" applyFill="1"/>
    <xf numFmtId="0" fontId="0" fillId="0" borderId="0" xfId="0" applyFill="1" applyBorder="1"/>
    <xf numFmtId="0" fontId="15" fillId="0" borderId="0" xfId="0" applyFont="1" applyFill="1" applyBorder="1" applyAlignment="1">
      <alignment vertical="center" wrapText="1"/>
    </xf>
    <xf numFmtId="0" fontId="1" fillId="3" borderId="7" xfId="1" applyFill="1" applyBorder="1"/>
    <xf numFmtId="8" fontId="17" fillId="3" borderId="7" xfId="1" applyNumberFormat="1" applyFont="1" applyFill="1" applyBorder="1" applyAlignment="1">
      <alignment horizontal="center" vertical="center"/>
    </xf>
    <xf numFmtId="0" fontId="1" fillId="3" borderId="7" xfId="1" applyFill="1" applyBorder="1" applyAlignment="1"/>
    <xf numFmtId="0" fontId="0" fillId="0" borderId="0" xfId="0" applyAlignment="1">
      <alignment horizontal="center"/>
    </xf>
    <xf numFmtId="0" fontId="20" fillId="3" borderId="7" xfId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10" fillId="0" borderId="7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 textRotation="90"/>
    </xf>
    <xf numFmtId="0" fontId="20" fillId="3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4" xfId="1" applyFont="1" applyFill="1" applyBorder="1" applyAlignment="1">
      <alignment vertical="center"/>
    </xf>
    <xf numFmtId="0" fontId="4" fillId="3" borderId="0" xfId="1" applyFont="1" applyFill="1" applyBorder="1" applyAlignment="1"/>
    <xf numFmtId="0" fontId="7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8" fontId="17" fillId="3" borderId="0" xfId="1" applyNumberFormat="1" applyFont="1" applyFill="1" applyBorder="1" applyAlignment="1">
      <alignment horizontal="center" vertical="center"/>
    </xf>
    <xf numFmtId="8" fontId="10" fillId="3" borderId="0" xfId="1" applyNumberFormat="1" applyFont="1" applyFill="1" applyBorder="1" applyAlignment="1">
      <alignment horizontal="center" vertical="center"/>
    </xf>
    <xf numFmtId="6" fontId="10" fillId="3" borderId="0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8" fontId="17" fillId="0" borderId="7" xfId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 textRotation="90"/>
    </xf>
    <xf numFmtId="0" fontId="10" fillId="0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vertical="center" textRotation="90"/>
    </xf>
    <xf numFmtId="164" fontId="17" fillId="3" borderId="7" xfId="1" applyNumberFormat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/>
    </xf>
    <xf numFmtId="8" fontId="17" fillId="0" borderId="13" xfId="1" applyNumberFormat="1" applyFont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 textRotation="90"/>
    </xf>
    <xf numFmtId="0" fontId="1" fillId="3" borderId="13" xfId="1" applyFill="1" applyBorder="1"/>
    <xf numFmtId="0" fontId="10" fillId="0" borderId="13" xfId="1" applyFont="1" applyFill="1" applyBorder="1" applyAlignment="1">
      <alignment horizontal="center" vertical="center"/>
    </xf>
    <xf numFmtId="8" fontId="20" fillId="0" borderId="7" xfId="1" applyNumberFormat="1" applyFont="1" applyFill="1" applyBorder="1" applyAlignment="1">
      <alignment horizontal="center" vertical="center"/>
    </xf>
    <xf numFmtId="6" fontId="20" fillId="0" borderId="7" xfId="1" applyNumberFormat="1" applyFont="1" applyFill="1" applyBorder="1" applyAlignment="1">
      <alignment horizontal="center" vertical="center"/>
    </xf>
    <xf numFmtId="8" fontId="20" fillId="0" borderId="13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4" fontId="20" fillId="0" borderId="7" xfId="1" applyNumberFormat="1" applyFont="1" applyFill="1" applyBorder="1" applyAlignment="1">
      <alignment horizontal="center" vertical="center"/>
    </xf>
    <xf numFmtId="164" fontId="20" fillId="3" borderId="7" xfId="1" applyNumberFormat="1" applyFont="1" applyFill="1" applyBorder="1" applyAlignment="1">
      <alignment horizontal="center" vertical="center"/>
    </xf>
    <xf numFmtId="165" fontId="10" fillId="3" borderId="7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textRotation="90" wrapText="1"/>
    </xf>
    <xf numFmtId="0" fontId="10" fillId="3" borderId="0" xfId="1" applyFont="1" applyFill="1" applyBorder="1" applyAlignment="1">
      <alignment horizontal="center" vertical="center"/>
    </xf>
    <xf numFmtId="0" fontId="20" fillId="3" borderId="7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/>
    </xf>
    <xf numFmtId="0" fontId="20" fillId="4" borderId="11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20" fillId="4" borderId="6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20" fillId="4" borderId="6" xfId="1" applyFont="1" applyFill="1" applyBorder="1" applyAlignment="1">
      <alignment vertical="center" wrapText="1"/>
    </xf>
    <xf numFmtId="0" fontId="10" fillId="4" borderId="14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 wrapText="1"/>
    </xf>
    <xf numFmtId="164" fontId="17" fillId="3" borderId="0" xfId="1" applyNumberFormat="1" applyFont="1" applyFill="1" applyBorder="1" applyAlignment="1">
      <alignment horizontal="center" vertical="center"/>
    </xf>
    <xf numFmtId="164" fontId="20" fillId="3" borderId="0" xfId="1" applyNumberFormat="1" applyFont="1" applyFill="1" applyBorder="1" applyAlignment="1">
      <alignment horizontal="center" vertical="center"/>
    </xf>
    <xf numFmtId="165" fontId="10" fillId="3" borderId="0" xfId="1" applyNumberFormat="1" applyFont="1" applyFill="1" applyBorder="1" applyAlignment="1">
      <alignment horizontal="center" vertical="center"/>
    </xf>
    <xf numFmtId="2" fontId="30" fillId="3" borderId="0" xfId="1" applyNumberFormat="1" applyFont="1" applyFill="1" applyBorder="1" applyAlignment="1">
      <alignment vertical="center" wrapText="1"/>
    </xf>
    <xf numFmtId="0" fontId="24" fillId="3" borderId="8" xfId="1" applyNumberFormat="1" applyFont="1" applyFill="1" applyBorder="1" applyAlignment="1">
      <alignment horizontal="center" vertical="center" wrapText="1"/>
    </xf>
    <xf numFmtId="0" fontId="24" fillId="3" borderId="9" xfId="1" applyNumberFormat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/>
    </xf>
    <xf numFmtId="0" fontId="26" fillId="3" borderId="7" xfId="1" applyFont="1" applyFill="1" applyBorder="1" applyAlignment="1">
      <alignment horizontal="center" vertical="center" textRotation="90" wrapText="1"/>
    </xf>
    <xf numFmtId="0" fontId="20" fillId="0" borderId="13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23" fillId="5" borderId="15" xfId="1" applyFont="1" applyFill="1" applyBorder="1" applyAlignment="1">
      <alignment horizontal="center" vertical="center"/>
    </xf>
    <xf numFmtId="0" fontId="23" fillId="5" borderId="16" xfId="1" applyFont="1" applyFill="1" applyBorder="1" applyAlignment="1">
      <alignment horizontal="center" vertical="center"/>
    </xf>
    <xf numFmtId="0" fontId="23" fillId="5" borderId="12" xfId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0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23" fillId="5" borderId="18" xfId="1" applyFont="1" applyFill="1" applyBorder="1" applyAlignment="1">
      <alignment horizontal="center" vertical="center"/>
    </xf>
    <xf numFmtId="0" fontId="23" fillId="5" borderId="19" xfId="1" applyFont="1" applyFill="1" applyBorder="1" applyAlignment="1">
      <alignment horizontal="center" vertical="center"/>
    </xf>
    <xf numFmtId="0" fontId="23" fillId="5" borderId="17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20" fillId="3" borderId="7" xfId="1" applyFont="1" applyFill="1" applyBorder="1" applyAlignment="1">
      <alignment horizontal="left" vertical="center"/>
    </xf>
    <xf numFmtId="0" fontId="26" fillId="3" borderId="7" xfId="1" applyFont="1" applyFill="1" applyBorder="1" applyAlignment="1">
      <alignment horizontal="center" vertical="center" textRotation="90"/>
    </xf>
    <xf numFmtId="0" fontId="18" fillId="3" borderId="7" xfId="1" applyFont="1" applyFill="1" applyBorder="1" applyAlignment="1">
      <alignment horizontal="center" vertical="center" textRotation="90"/>
    </xf>
    <xf numFmtId="0" fontId="18" fillId="3" borderId="13" xfId="1" applyFont="1" applyFill="1" applyBorder="1" applyAlignment="1">
      <alignment horizontal="center" vertical="center" textRotation="90"/>
    </xf>
    <xf numFmtId="0" fontId="20" fillId="3" borderId="7" xfId="1" applyFont="1" applyFill="1" applyBorder="1" applyAlignment="1">
      <alignment horizontal="left" vertical="center" wrapText="1"/>
    </xf>
    <xf numFmtId="0" fontId="10" fillId="3" borderId="7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 textRotation="90" wrapText="1"/>
    </xf>
    <xf numFmtId="0" fontId="20" fillId="0" borderId="7" xfId="1" applyFont="1" applyFill="1" applyBorder="1" applyAlignment="1">
      <alignment horizontal="left" vertical="center"/>
    </xf>
    <xf numFmtId="0" fontId="23" fillId="0" borderId="0" xfId="0" applyFont="1" applyAlignment="1">
      <alignment horizontal="left" vertical="top"/>
    </xf>
    <xf numFmtId="0" fontId="20" fillId="3" borderId="8" xfId="1" applyFont="1" applyFill="1" applyBorder="1" applyAlignment="1">
      <alignment horizontal="left" vertical="center" wrapText="1"/>
    </xf>
    <xf numFmtId="0" fontId="20" fillId="3" borderId="21" xfId="1" applyFont="1" applyFill="1" applyBorder="1" applyAlignment="1">
      <alignment horizontal="left" vertical="center" wrapText="1"/>
    </xf>
    <xf numFmtId="0" fontId="20" fillId="3" borderId="9" xfId="1" applyFont="1" applyFill="1" applyBorder="1" applyAlignment="1">
      <alignment horizontal="left" vertical="center" wrapText="1"/>
    </xf>
    <xf numFmtId="0" fontId="27" fillId="3" borderId="7" xfId="1" applyFont="1" applyFill="1" applyBorder="1" applyAlignment="1">
      <alignment horizontal="center" vertical="center" textRotation="90"/>
    </xf>
    <xf numFmtId="0" fontId="19" fillId="3" borderId="20" xfId="1" applyFont="1" applyFill="1" applyBorder="1" applyAlignment="1">
      <alignment horizontal="center" vertical="center"/>
    </xf>
    <xf numFmtId="0" fontId="21" fillId="3" borderId="7" xfId="1" applyFont="1" applyFill="1" applyBorder="1" applyAlignment="1">
      <alignment horizontal="left" vertical="center" wrapText="1"/>
    </xf>
    <xf numFmtId="0" fontId="29" fillId="4" borderId="24" xfId="1" applyFont="1" applyFill="1" applyBorder="1" applyAlignment="1">
      <alignment horizontal="center" vertical="center" wrapText="1"/>
    </xf>
    <xf numFmtId="0" fontId="29" fillId="4" borderId="25" xfId="1" applyFont="1" applyFill="1" applyBorder="1" applyAlignment="1">
      <alignment horizontal="center" vertical="center" wrapText="1"/>
    </xf>
    <xf numFmtId="0" fontId="29" fillId="4" borderId="26" xfId="1" applyFont="1" applyFill="1" applyBorder="1" applyAlignment="1">
      <alignment horizontal="center" vertical="center" wrapText="1"/>
    </xf>
    <xf numFmtId="0" fontId="29" fillId="4" borderId="27" xfId="1" applyFont="1" applyFill="1" applyBorder="1" applyAlignment="1">
      <alignment horizontal="center" vertical="center" wrapText="1"/>
    </xf>
    <xf numFmtId="0" fontId="29" fillId="4" borderId="0" xfId="1" applyFont="1" applyFill="1" applyBorder="1" applyAlignment="1">
      <alignment horizontal="center" vertical="center" wrapText="1"/>
    </xf>
    <xf numFmtId="0" fontId="29" fillId="4" borderId="10" xfId="1" applyFont="1" applyFill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 wrapText="1"/>
    </xf>
    <xf numFmtId="0" fontId="29" fillId="4" borderId="22" xfId="1" applyFont="1" applyFill="1" applyBorder="1" applyAlignment="1">
      <alignment horizontal="center" vertical="center" wrapText="1"/>
    </xf>
    <xf numFmtId="0" fontId="29" fillId="4" borderId="28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28" fillId="3" borderId="8" xfId="1" applyNumberFormat="1" applyFont="1" applyFill="1" applyBorder="1" applyAlignment="1">
      <alignment horizontal="center" vertical="center" wrapText="1"/>
    </xf>
    <xf numFmtId="0" fontId="28" fillId="3" borderId="9" xfId="1" applyNumberFormat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 wrapText="1"/>
    </xf>
    <xf numFmtId="8" fontId="10" fillId="4" borderId="7" xfId="1" applyNumberFormat="1" applyFont="1" applyFill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left" vertical="top"/>
    </xf>
    <xf numFmtId="0" fontId="17" fillId="3" borderId="0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left" vertical="center"/>
    </xf>
    <xf numFmtId="0" fontId="24" fillId="4" borderId="7" xfId="1" applyFont="1" applyFill="1" applyBorder="1" applyAlignment="1">
      <alignment horizontal="left" vertical="center"/>
    </xf>
    <xf numFmtId="0" fontId="25" fillId="3" borderId="0" xfId="1" applyFont="1" applyFill="1" applyBorder="1" applyAlignment="1">
      <alignment horizontal="left" vertical="center"/>
    </xf>
    <xf numFmtId="2" fontId="30" fillId="3" borderId="0" xfId="1" applyNumberFormat="1" applyFont="1" applyFill="1" applyBorder="1" applyAlignment="1">
      <alignment horizontal="center" vertical="center" wrapText="1"/>
    </xf>
    <xf numFmtId="2" fontId="30" fillId="3" borderId="1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1" fillId="0" borderId="0" xfId="1" applyFill="1" applyBorder="1" applyAlignment="1"/>
  </cellXfs>
  <cellStyles count="3">
    <cellStyle name="Вывод" xfId="1" builtinId="21"/>
    <cellStyle name="Обычный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231321</xdr:colOff>
      <xdr:row>0</xdr:row>
      <xdr:rowOff>68037</xdr:rowOff>
    </xdr:from>
    <xdr:to>
      <xdr:col>21</xdr:col>
      <xdr:colOff>549693</xdr:colOff>
      <xdr:row>7</xdr:row>
      <xdr:rowOff>149679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5" y="68037"/>
          <a:ext cx="13884694" cy="1510392"/>
        </a:xfrm>
        <a:prstGeom prst="rect">
          <a:avLst/>
        </a:prstGeom>
      </xdr:spPr>
    </xdr:pic>
    <xdr:clientData/>
  </xdr:twoCellAnchor>
  <xdr:twoCellAnchor editAs="oneCell">
    <xdr:from>
      <xdr:col>2</xdr:col>
      <xdr:colOff>69476</xdr:colOff>
      <xdr:row>12</xdr:row>
      <xdr:rowOff>604692</xdr:rowOff>
    </xdr:from>
    <xdr:to>
      <xdr:col>3</xdr:col>
      <xdr:colOff>17742</xdr:colOff>
      <xdr:row>14</xdr:row>
      <xdr:rowOff>56158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976" y="3144692"/>
          <a:ext cx="726141" cy="546842"/>
        </a:xfrm>
        <a:prstGeom prst="rect">
          <a:avLst/>
        </a:prstGeom>
      </xdr:spPr>
    </xdr:pic>
    <xdr:clientData/>
  </xdr:twoCellAnchor>
  <xdr:twoCellAnchor editAs="oneCell">
    <xdr:from>
      <xdr:col>2</xdr:col>
      <xdr:colOff>46184</xdr:colOff>
      <xdr:row>22</xdr:row>
      <xdr:rowOff>505868</xdr:rowOff>
    </xdr:from>
    <xdr:to>
      <xdr:col>3</xdr:col>
      <xdr:colOff>22961</xdr:colOff>
      <xdr:row>24</xdr:row>
      <xdr:rowOff>6485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949" y="7767280"/>
          <a:ext cx="761188" cy="565176"/>
        </a:xfrm>
        <a:prstGeom prst="rect">
          <a:avLst/>
        </a:prstGeom>
      </xdr:spPr>
    </xdr:pic>
    <xdr:clientData/>
  </xdr:twoCellAnchor>
  <xdr:twoCellAnchor editAs="oneCell">
    <xdr:from>
      <xdr:col>14</xdr:col>
      <xdr:colOff>24058</xdr:colOff>
      <xdr:row>14</xdr:row>
      <xdr:rowOff>17429</xdr:rowOff>
    </xdr:from>
    <xdr:to>
      <xdr:col>14</xdr:col>
      <xdr:colOff>580482</xdr:colOff>
      <xdr:row>14</xdr:row>
      <xdr:rowOff>435428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6022" y="3228715"/>
          <a:ext cx="556424" cy="417999"/>
        </a:xfrm>
        <a:prstGeom prst="rect">
          <a:avLst/>
        </a:prstGeom>
      </xdr:spPr>
    </xdr:pic>
    <xdr:clientData/>
  </xdr:twoCellAnchor>
  <xdr:twoCellAnchor editAs="oneCell">
    <xdr:from>
      <xdr:col>14</xdr:col>
      <xdr:colOff>33930</xdr:colOff>
      <xdr:row>17</xdr:row>
      <xdr:rowOff>47074</xdr:rowOff>
    </xdr:from>
    <xdr:to>
      <xdr:col>15</xdr:col>
      <xdr:colOff>13607</xdr:colOff>
      <xdr:row>17</xdr:row>
      <xdr:rowOff>486837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5894" y="4891217"/>
          <a:ext cx="591999" cy="439763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13607</xdr:colOff>
      <xdr:row>18</xdr:row>
      <xdr:rowOff>31411</xdr:rowOff>
    </xdr:from>
    <xdr:to>
      <xdr:col>15</xdr:col>
      <xdr:colOff>3628</xdr:colOff>
      <xdr:row>18</xdr:row>
      <xdr:rowOff>462642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5571" y="5365411"/>
          <a:ext cx="593272" cy="431231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13607</xdr:colOff>
      <xdr:row>19</xdr:row>
      <xdr:rowOff>1</xdr:rowOff>
    </xdr:from>
    <xdr:to>
      <xdr:col>14</xdr:col>
      <xdr:colOff>598987</xdr:colOff>
      <xdr:row>19</xdr:row>
      <xdr:rowOff>435429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786" y="6041572"/>
          <a:ext cx="585380" cy="435428"/>
        </a:xfrm>
        <a:prstGeom prst="rect">
          <a:avLst/>
        </a:prstGeom>
      </xdr:spPr>
    </xdr:pic>
    <xdr:clientData/>
  </xdr:twoCellAnchor>
  <xdr:twoCellAnchor editAs="oneCell">
    <xdr:from>
      <xdr:col>14</xdr:col>
      <xdr:colOff>27216</xdr:colOff>
      <xdr:row>20</xdr:row>
      <xdr:rowOff>14795</xdr:rowOff>
    </xdr:from>
    <xdr:to>
      <xdr:col>14</xdr:col>
      <xdr:colOff>571502</xdr:colOff>
      <xdr:row>20</xdr:row>
      <xdr:rowOff>420113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7573" y="6219652"/>
          <a:ext cx="544286" cy="405318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13608</xdr:colOff>
      <xdr:row>13</xdr:row>
      <xdr:rowOff>3821</xdr:rowOff>
    </xdr:from>
    <xdr:to>
      <xdr:col>15</xdr:col>
      <xdr:colOff>0</xdr:colOff>
      <xdr:row>13</xdr:row>
      <xdr:rowOff>443330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2965" y="3255928"/>
          <a:ext cx="598714" cy="439509"/>
        </a:xfrm>
        <a:prstGeom prst="rect">
          <a:avLst/>
        </a:prstGeom>
      </xdr:spPr>
    </xdr:pic>
    <xdr:clientData/>
  </xdr:twoCellAnchor>
  <xdr:twoCellAnchor editAs="oneCell">
    <xdr:from>
      <xdr:col>2</xdr:col>
      <xdr:colOff>131287</xdr:colOff>
      <xdr:row>14</xdr:row>
      <xdr:rowOff>71719</xdr:rowOff>
    </xdr:from>
    <xdr:to>
      <xdr:col>2</xdr:col>
      <xdr:colOff>694766</xdr:colOff>
      <xdr:row>14</xdr:row>
      <xdr:rowOff>461471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463" y="3175748"/>
          <a:ext cx="563479" cy="389752"/>
        </a:xfrm>
        <a:prstGeom prst="rect">
          <a:avLst/>
        </a:prstGeom>
      </xdr:spPr>
    </xdr:pic>
    <xdr:clientData/>
  </xdr:twoCellAnchor>
  <xdr:twoCellAnchor editAs="oneCell">
    <xdr:from>
      <xdr:col>2</xdr:col>
      <xdr:colOff>67235</xdr:colOff>
      <xdr:row>17</xdr:row>
      <xdr:rowOff>446635</xdr:rowOff>
    </xdr:from>
    <xdr:to>
      <xdr:col>3</xdr:col>
      <xdr:colOff>18430</xdr:colOff>
      <xdr:row>19</xdr:row>
      <xdr:rowOff>5681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806" y="5290778"/>
          <a:ext cx="729070" cy="538761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100853</xdr:colOff>
      <xdr:row>14</xdr:row>
      <xdr:rowOff>462644</xdr:rowOff>
    </xdr:from>
    <xdr:to>
      <xdr:col>3</xdr:col>
      <xdr:colOff>28950</xdr:colOff>
      <xdr:row>16</xdr:row>
      <xdr:rowOff>27063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24" y="3864430"/>
          <a:ext cx="705972" cy="516919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13607</xdr:colOff>
      <xdr:row>15</xdr:row>
      <xdr:rowOff>20411</xdr:rowOff>
    </xdr:from>
    <xdr:to>
      <xdr:col>15</xdr:col>
      <xdr:colOff>0</xdr:colOff>
      <xdr:row>15</xdr:row>
      <xdr:rowOff>469447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5571" y="3707947"/>
          <a:ext cx="598715" cy="449036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13607</xdr:colOff>
      <xdr:row>16</xdr:row>
      <xdr:rowOff>27214</xdr:rowOff>
    </xdr:from>
    <xdr:to>
      <xdr:col>15</xdr:col>
      <xdr:colOff>0</xdr:colOff>
      <xdr:row>16</xdr:row>
      <xdr:rowOff>476250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5571" y="4191000"/>
          <a:ext cx="598715" cy="449036"/>
        </a:xfrm>
        <a:prstGeom prst="rect">
          <a:avLst/>
        </a:prstGeom>
      </xdr:spPr>
    </xdr:pic>
    <xdr:clientData/>
  </xdr:twoCellAnchor>
  <xdr:twoCellAnchor editAs="oneCell">
    <xdr:from>
      <xdr:col>2</xdr:col>
      <xdr:colOff>87407</xdr:colOff>
      <xdr:row>15</xdr:row>
      <xdr:rowOff>471771</xdr:rowOff>
    </xdr:from>
    <xdr:to>
      <xdr:col>2</xdr:col>
      <xdr:colOff>752122</xdr:colOff>
      <xdr:row>16</xdr:row>
      <xdr:rowOff>476250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978" y="5805771"/>
          <a:ext cx="664715" cy="480729"/>
        </a:xfrm>
        <a:prstGeom prst="rect">
          <a:avLst/>
        </a:prstGeom>
      </xdr:spPr>
    </xdr:pic>
    <xdr:clientData/>
  </xdr:twoCellAnchor>
  <xdr:twoCellAnchor editAs="oneCell">
    <xdr:from>
      <xdr:col>2</xdr:col>
      <xdr:colOff>70036</xdr:colOff>
      <xdr:row>16</xdr:row>
      <xdr:rowOff>437031</xdr:rowOff>
    </xdr:from>
    <xdr:to>
      <xdr:col>2</xdr:col>
      <xdr:colOff>773206</xdr:colOff>
      <xdr:row>17</xdr:row>
      <xdr:rowOff>449036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000" y="4791317"/>
          <a:ext cx="703170" cy="501862"/>
        </a:xfrm>
        <a:prstGeom prst="rect">
          <a:avLst/>
        </a:prstGeom>
      </xdr:spPr>
    </xdr:pic>
    <xdr:clientData/>
  </xdr:twoCellAnchor>
  <xdr:twoCellAnchor editAs="oneCell">
    <xdr:from>
      <xdr:col>2</xdr:col>
      <xdr:colOff>79562</xdr:colOff>
      <xdr:row>18</xdr:row>
      <xdr:rowOff>431028</xdr:rowOff>
    </xdr:from>
    <xdr:to>
      <xdr:col>3</xdr:col>
      <xdr:colOff>30757</xdr:colOff>
      <xdr:row>20</xdr:row>
      <xdr:rowOff>36340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33" y="5765028"/>
          <a:ext cx="729070" cy="557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A40"/>
  <sheetViews>
    <sheetView tabSelected="1" view="pageBreakPreview" zoomScale="85" zoomScaleNormal="70" zoomScaleSheetLayoutView="85" workbookViewId="0">
      <selection activeCell="Y26" sqref="Y26"/>
    </sheetView>
  </sheetViews>
  <sheetFormatPr defaultRowHeight="15.75" x14ac:dyDescent="0.25"/>
  <cols>
    <col min="1" max="1" width="4.7109375" customWidth="1"/>
    <col min="2" max="2" width="9.140625" hidden="1" customWidth="1"/>
    <col min="3" max="3" width="11.7109375" customWidth="1"/>
    <col min="6" max="6" width="26.5703125" customWidth="1"/>
    <col min="7" max="7" width="10.28515625" style="14" customWidth="1"/>
    <col min="8" max="8" width="12.7109375" style="16" customWidth="1"/>
    <col min="9" max="9" width="12.42578125" customWidth="1"/>
    <col min="10" max="10" width="11.7109375" customWidth="1"/>
    <col min="11" max="11" width="10.7109375" customWidth="1"/>
    <col min="12" max="12" width="1.28515625" customWidth="1"/>
    <col min="13" max="13" width="4.28515625" style="47" customWidth="1"/>
    <col min="14" max="14" width="0.140625" hidden="1" customWidth="1"/>
    <col min="18" max="18" width="22.140625" customWidth="1"/>
    <col min="19" max="19" width="10" customWidth="1"/>
    <col min="20" max="20" width="13.140625" style="16" customWidth="1"/>
    <col min="21" max="21" width="10.85546875" customWidth="1"/>
    <col min="22" max="22" width="11.7109375" customWidth="1"/>
    <col min="23" max="23" width="11.42578125" customWidth="1"/>
    <col min="24" max="24" width="11.140625" customWidth="1"/>
  </cols>
  <sheetData>
    <row r="8" spans="1:27" ht="15" customHeight="1" x14ac:dyDescent="0.35">
      <c r="A8" s="6"/>
      <c r="B8" s="6"/>
      <c r="C8" s="82"/>
      <c r="D8" s="82"/>
      <c r="E8" s="82"/>
      <c r="F8" s="82"/>
      <c r="G8" s="82"/>
      <c r="H8" s="82"/>
      <c r="I8" s="82"/>
      <c r="J8" s="82"/>
    </row>
    <row r="9" spans="1:27" ht="28.5" customHeight="1" thickBot="1" x14ac:dyDescent="0.3">
      <c r="C9" s="100" t="s">
        <v>37</v>
      </c>
      <c r="D9" s="100"/>
      <c r="E9" s="100"/>
      <c r="F9" s="100"/>
      <c r="G9" s="100"/>
      <c r="H9" s="100"/>
      <c r="I9" s="100"/>
      <c r="J9" s="100"/>
      <c r="K9" s="100"/>
    </row>
    <row r="10" spans="1:27" ht="0.75" hidden="1" customHeight="1" x14ac:dyDescent="0.25"/>
    <row r="11" spans="1:27" ht="11.25" hidden="1" customHeight="1" x14ac:dyDescent="0.25"/>
    <row r="12" spans="1:27" ht="24.75" customHeight="1" thickBot="1" x14ac:dyDescent="0.3">
      <c r="A12" s="87" t="s">
        <v>30</v>
      </c>
      <c r="B12" s="88"/>
      <c r="C12" s="88"/>
      <c r="D12" s="88"/>
      <c r="E12" s="88"/>
      <c r="F12" s="88"/>
      <c r="G12" s="88"/>
      <c r="H12" s="88"/>
      <c r="I12" s="88"/>
      <c r="J12" s="88"/>
      <c r="K12" s="89"/>
      <c r="M12" s="79" t="s">
        <v>29</v>
      </c>
      <c r="N12" s="80"/>
      <c r="O12" s="80"/>
      <c r="P12" s="80"/>
      <c r="Q12" s="80"/>
      <c r="R12" s="80"/>
      <c r="S12" s="80"/>
      <c r="T12" s="80"/>
      <c r="U12" s="80"/>
      <c r="V12" s="80"/>
      <c r="W12" s="81"/>
      <c r="X12" s="4"/>
    </row>
    <row r="13" spans="1:27" ht="49.5" customHeight="1" x14ac:dyDescent="0.25">
      <c r="A13" s="90" t="s">
        <v>2</v>
      </c>
      <c r="B13" s="90"/>
      <c r="C13" s="90"/>
      <c r="D13" s="90"/>
      <c r="E13" s="90"/>
      <c r="F13" s="90"/>
      <c r="G13" s="57" t="s">
        <v>3</v>
      </c>
      <c r="H13" s="57" t="s">
        <v>38</v>
      </c>
      <c r="I13" s="58" t="s">
        <v>8</v>
      </c>
      <c r="J13" s="57" t="s">
        <v>11</v>
      </c>
      <c r="K13" s="57" t="s">
        <v>46</v>
      </c>
      <c r="M13" s="91" t="s">
        <v>9</v>
      </c>
      <c r="N13" s="91"/>
      <c r="O13" s="91"/>
      <c r="P13" s="91"/>
      <c r="Q13" s="91"/>
      <c r="R13" s="91"/>
      <c r="S13" s="56" t="s">
        <v>3</v>
      </c>
      <c r="T13" s="57" t="s">
        <v>38</v>
      </c>
      <c r="U13" s="58" t="s">
        <v>8</v>
      </c>
      <c r="V13" s="57" t="s">
        <v>11</v>
      </c>
      <c r="W13" s="57" t="s">
        <v>47</v>
      </c>
      <c r="X13" s="4"/>
    </row>
    <row r="14" spans="1:27" ht="36.75" customHeight="1" x14ac:dyDescent="0.25">
      <c r="A14" s="104" t="s">
        <v>0</v>
      </c>
      <c r="B14" s="36"/>
      <c r="C14" s="11"/>
      <c r="D14" s="92" t="s">
        <v>17</v>
      </c>
      <c r="E14" s="92"/>
      <c r="F14" s="92"/>
      <c r="G14" s="15" t="s">
        <v>5</v>
      </c>
      <c r="H14" s="54" t="s">
        <v>39</v>
      </c>
      <c r="I14" s="37">
        <v>13</v>
      </c>
      <c r="J14" s="2">
        <f>I14*1.35</f>
        <v>17.55</v>
      </c>
      <c r="K14" s="3">
        <f>J14*39</f>
        <v>684.45</v>
      </c>
      <c r="M14" s="74" t="s">
        <v>0</v>
      </c>
      <c r="N14" s="33"/>
      <c r="O14" s="11"/>
      <c r="P14" s="72" t="s">
        <v>35</v>
      </c>
      <c r="Q14" s="72"/>
      <c r="R14" s="72"/>
      <c r="S14" s="18" t="s">
        <v>5</v>
      </c>
      <c r="T14" s="54" t="s">
        <v>39</v>
      </c>
      <c r="U14" s="31">
        <v>8</v>
      </c>
      <c r="V14" s="44">
        <f>U14*1.35</f>
        <v>10.8</v>
      </c>
      <c r="W14" s="45">
        <f>U14*394</f>
        <v>3152</v>
      </c>
      <c r="X14" s="32"/>
      <c r="Y14" s="8"/>
      <c r="Z14" s="8"/>
      <c r="AA14" s="8"/>
    </row>
    <row r="15" spans="1:27" ht="37.5" customHeight="1" x14ac:dyDescent="0.25">
      <c r="A15" s="104"/>
      <c r="B15" s="36"/>
      <c r="C15" s="11"/>
      <c r="D15" s="96" t="s">
        <v>18</v>
      </c>
      <c r="E15" s="106"/>
      <c r="F15" s="106"/>
      <c r="G15" s="15" t="s">
        <v>5</v>
      </c>
      <c r="H15" s="54" t="s">
        <v>39</v>
      </c>
      <c r="I15" s="12">
        <v>12.5</v>
      </c>
      <c r="J15" s="2">
        <f t="shared" ref="J15:J19" si="0">I15*1.35</f>
        <v>16.875</v>
      </c>
      <c r="K15" s="3">
        <f t="shared" ref="K15:K20" si="1">J15*39</f>
        <v>658.125</v>
      </c>
      <c r="M15" s="74"/>
      <c r="N15" s="34"/>
      <c r="O15" s="11"/>
      <c r="P15" s="72" t="s">
        <v>34</v>
      </c>
      <c r="Q15" s="72"/>
      <c r="R15" s="72"/>
      <c r="S15" s="18" t="s">
        <v>5</v>
      </c>
      <c r="T15" s="54" t="s">
        <v>39</v>
      </c>
      <c r="U15" s="31">
        <v>8.5</v>
      </c>
      <c r="V15" s="44">
        <f t="shared" ref="V15:V21" si="2">U15*1.35</f>
        <v>11.475000000000001</v>
      </c>
      <c r="W15" s="45">
        <f t="shared" ref="W15:W21" si="3">U15*394</f>
        <v>3349</v>
      </c>
      <c r="X15" s="9"/>
      <c r="Y15" s="8"/>
      <c r="Z15" s="8"/>
      <c r="AA15" s="8"/>
    </row>
    <row r="16" spans="1:27" ht="37.5" customHeight="1" x14ac:dyDescent="0.25">
      <c r="A16" s="104"/>
      <c r="B16" s="36"/>
      <c r="C16" s="11"/>
      <c r="D16" s="92" t="s">
        <v>28</v>
      </c>
      <c r="E16" s="92"/>
      <c r="F16" s="92"/>
      <c r="G16" s="15" t="s">
        <v>5</v>
      </c>
      <c r="H16" s="54" t="s">
        <v>40</v>
      </c>
      <c r="I16" s="12">
        <v>11</v>
      </c>
      <c r="J16" s="2">
        <f t="shared" si="0"/>
        <v>14.850000000000001</v>
      </c>
      <c r="K16" s="3">
        <f t="shared" si="1"/>
        <v>579.15000000000009</v>
      </c>
      <c r="M16" s="74"/>
      <c r="N16" s="34"/>
      <c r="O16" s="11"/>
      <c r="P16" s="72" t="s">
        <v>58</v>
      </c>
      <c r="Q16" s="72"/>
      <c r="R16" s="72"/>
      <c r="S16" s="18" t="s">
        <v>26</v>
      </c>
      <c r="T16" s="18" t="s">
        <v>44</v>
      </c>
      <c r="U16" s="31">
        <v>7</v>
      </c>
      <c r="V16" s="44">
        <f>U16*2.15</f>
        <v>15.049999999999999</v>
      </c>
      <c r="W16" s="45">
        <f>V16*200</f>
        <v>3010</v>
      </c>
      <c r="X16" s="9"/>
      <c r="Y16" s="8"/>
      <c r="Z16" s="8"/>
      <c r="AA16" s="8"/>
    </row>
    <row r="17" spans="1:27" ht="39" customHeight="1" x14ac:dyDescent="0.25">
      <c r="A17" s="104"/>
      <c r="B17" s="36"/>
      <c r="C17" s="13"/>
      <c r="D17" s="92" t="s">
        <v>22</v>
      </c>
      <c r="E17" s="92"/>
      <c r="F17" s="92"/>
      <c r="G17" s="15" t="s">
        <v>5</v>
      </c>
      <c r="H17" s="54" t="s">
        <v>41</v>
      </c>
      <c r="I17" s="12">
        <v>16.3</v>
      </c>
      <c r="J17" s="2">
        <v>22</v>
      </c>
      <c r="K17" s="3">
        <f t="shared" si="1"/>
        <v>858</v>
      </c>
      <c r="M17" s="74"/>
      <c r="N17" s="34"/>
      <c r="O17" s="11"/>
      <c r="P17" s="72" t="s">
        <v>59</v>
      </c>
      <c r="Q17" s="72"/>
      <c r="R17" s="72"/>
      <c r="S17" s="18" t="s">
        <v>26</v>
      </c>
      <c r="T17" s="18" t="s">
        <v>44</v>
      </c>
      <c r="U17" s="31">
        <v>7.5</v>
      </c>
      <c r="V17" s="44">
        <f>U17*2.15</f>
        <v>16.125</v>
      </c>
      <c r="W17" s="45">
        <f>V17*200</f>
        <v>3225</v>
      </c>
      <c r="X17" s="9"/>
      <c r="Y17" s="9"/>
      <c r="Z17" s="8"/>
      <c r="AA17" s="8"/>
    </row>
    <row r="18" spans="1:27" ht="39" customHeight="1" x14ac:dyDescent="0.25">
      <c r="A18" s="104"/>
      <c r="B18" s="36"/>
      <c r="C18" s="13"/>
      <c r="D18" s="92" t="s">
        <v>23</v>
      </c>
      <c r="E18" s="92"/>
      <c r="F18" s="92"/>
      <c r="G18" s="15" t="s">
        <v>5</v>
      </c>
      <c r="H18" s="54" t="s">
        <v>42</v>
      </c>
      <c r="I18" s="12">
        <v>16.3</v>
      </c>
      <c r="J18" s="2">
        <v>22</v>
      </c>
      <c r="K18" s="3">
        <f t="shared" si="1"/>
        <v>858</v>
      </c>
      <c r="M18" s="93" t="s">
        <v>1</v>
      </c>
      <c r="N18" s="34"/>
      <c r="O18" s="11"/>
      <c r="P18" s="72" t="s">
        <v>16</v>
      </c>
      <c r="Q18" s="72"/>
      <c r="R18" s="72"/>
      <c r="S18" s="18" t="s">
        <v>6</v>
      </c>
      <c r="T18" s="35" t="s">
        <v>45</v>
      </c>
      <c r="U18" s="31">
        <v>10.5</v>
      </c>
      <c r="V18" s="44">
        <f>U18*1</f>
        <v>10.5</v>
      </c>
      <c r="W18" s="45">
        <f t="shared" si="3"/>
        <v>4137</v>
      </c>
      <c r="X18" s="10"/>
      <c r="Y18" s="9"/>
      <c r="Z18" s="8"/>
      <c r="AA18" s="8"/>
    </row>
    <row r="19" spans="1:27" ht="39" customHeight="1" x14ac:dyDescent="0.25">
      <c r="A19" s="104"/>
      <c r="B19" s="36"/>
      <c r="C19" s="13"/>
      <c r="D19" s="99" t="s">
        <v>27</v>
      </c>
      <c r="E19" s="99"/>
      <c r="F19" s="99"/>
      <c r="G19" s="38" t="s">
        <v>5</v>
      </c>
      <c r="H19" s="54" t="s">
        <v>39</v>
      </c>
      <c r="I19" s="31">
        <v>16</v>
      </c>
      <c r="J19" s="2">
        <f t="shared" si="0"/>
        <v>21.6</v>
      </c>
      <c r="K19" s="3">
        <f t="shared" si="1"/>
        <v>842.40000000000009</v>
      </c>
      <c r="M19" s="94"/>
      <c r="N19" s="34"/>
      <c r="O19" s="11"/>
      <c r="P19" s="72" t="s">
        <v>14</v>
      </c>
      <c r="Q19" s="72"/>
      <c r="R19" s="72"/>
      <c r="S19" s="18" t="s">
        <v>5</v>
      </c>
      <c r="T19" s="54" t="s">
        <v>39</v>
      </c>
      <c r="U19" s="31">
        <v>12</v>
      </c>
      <c r="V19" s="44">
        <f t="shared" si="2"/>
        <v>16.200000000000003</v>
      </c>
      <c r="W19" s="45">
        <f t="shared" si="3"/>
        <v>4728</v>
      </c>
      <c r="X19" s="10"/>
      <c r="Y19" s="9"/>
      <c r="Z19" s="8"/>
      <c r="AA19" s="8"/>
    </row>
    <row r="20" spans="1:27" ht="36.75" customHeight="1" x14ac:dyDescent="0.25">
      <c r="A20" s="104"/>
      <c r="B20" s="36"/>
      <c r="C20" s="13"/>
      <c r="D20" s="96" t="s">
        <v>36</v>
      </c>
      <c r="E20" s="96"/>
      <c r="F20" s="96"/>
      <c r="G20" s="15" t="s">
        <v>5</v>
      </c>
      <c r="H20" s="54" t="s">
        <v>43</v>
      </c>
      <c r="I20" s="31">
        <v>20.741</v>
      </c>
      <c r="J20" s="39">
        <f>I20*1.35</f>
        <v>28.000350000000001</v>
      </c>
      <c r="K20" s="3">
        <f t="shared" si="1"/>
        <v>1092.0136500000001</v>
      </c>
      <c r="M20" s="94"/>
      <c r="N20" s="34"/>
      <c r="O20" s="11"/>
      <c r="P20" s="72" t="s">
        <v>15</v>
      </c>
      <c r="Q20" s="72"/>
      <c r="R20" s="72"/>
      <c r="S20" s="18" t="s">
        <v>6</v>
      </c>
      <c r="T20" s="35" t="s">
        <v>45</v>
      </c>
      <c r="U20" s="31">
        <v>11</v>
      </c>
      <c r="V20" s="44">
        <f>U20*1</f>
        <v>11</v>
      </c>
      <c r="W20" s="45">
        <f t="shared" si="3"/>
        <v>4334</v>
      </c>
      <c r="X20" s="10"/>
      <c r="Y20" s="9"/>
      <c r="Z20" s="8"/>
      <c r="AA20" s="8"/>
    </row>
    <row r="21" spans="1:27" ht="35.25" customHeight="1" thickBot="1" x14ac:dyDescent="0.3">
      <c r="A21" s="19"/>
      <c r="B21" s="19"/>
      <c r="C21" s="105" t="s">
        <v>33</v>
      </c>
      <c r="D21" s="105"/>
      <c r="E21" s="105"/>
      <c r="F21" s="105"/>
      <c r="G21" s="105"/>
      <c r="H21" s="105"/>
      <c r="I21" s="105"/>
      <c r="J21" s="105"/>
      <c r="K21" s="105"/>
      <c r="M21" s="95"/>
      <c r="N21" s="41"/>
      <c r="O21" s="42"/>
      <c r="P21" s="75" t="s">
        <v>15</v>
      </c>
      <c r="Q21" s="75"/>
      <c r="R21" s="75"/>
      <c r="S21" s="43" t="s">
        <v>5</v>
      </c>
      <c r="T21" s="43" t="s">
        <v>41</v>
      </c>
      <c r="U21" s="40">
        <v>13</v>
      </c>
      <c r="V21" s="46">
        <f t="shared" si="2"/>
        <v>17.55</v>
      </c>
      <c r="W21" s="45">
        <f t="shared" si="3"/>
        <v>5122</v>
      </c>
      <c r="X21" s="10"/>
      <c r="Y21" s="9"/>
      <c r="Z21" s="8"/>
      <c r="AA21" s="8"/>
    </row>
    <row r="22" spans="1:27" ht="24.75" customHeight="1" thickBot="1" x14ac:dyDescent="0.3">
      <c r="A22" s="79" t="s">
        <v>30</v>
      </c>
      <c r="B22" s="80"/>
      <c r="C22" s="80"/>
      <c r="D22" s="80"/>
      <c r="E22" s="80"/>
      <c r="F22" s="80"/>
      <c r="G22" s="80"/>
      <c r="H22" s="80"/>
      <c r="I22" s="80"/>
      <c r="J22" s="80"/>
      <c r="K22" s="81"/>
      <c r="M22" s="79" t="s">
        <v>13</v>
      </c>
      <c r="N22" s="80"/>
      <c r="O22" s="80"/>
      <c r="P22" s="80"/>
      <c r="Q22" s="80"/>
      <c r="R22" s="80"/>
      <c r="S22" s="80"/>
      <c r="T22" s="80"/>
      <c r="U22" s="80"/>
      <c r="V22" s="80"/>
      <c r="W22" s="81"/>
      <c r="X22" s="4"/>
      <c r="Y22" s="4"/>
    </row>
    <row r="23" spans="1:27" ht="46.5" customHeight="1" x14ac:dyDescent="0.25">
      <c r="A23" s="84" t="s">
        <v>2</v>
      </c>
      <c r="B23" s="85"/>
      <c r="C23" s="85"/>
      <c r="D23" s="85"/>
      <c r="E23" s="85"/>
      <c r="F23" s="86"/>
      <c r="G23" s="59" t="s">
        <v>3</v>
      </c>
      <c r="H23" s="57" t="s">
        <v>38</v>
      </c>
      <c r="I23" s="58" t="s">
        <v>8</v>
      </c>
      <c r="J23" s="57" t="s">
        <v>11</v>
      </c>
      <c r="K23" s="57" t="s">
        <v>46</v>
      </c>
      <c r="L23" s="17"/>
      <c r="M23" s="76" t="s">
        <v>2</v>
      </c>
      <c r="N23" s="77"/>
      <c r="O23" s="77"/>
      <c r="P23" s="77"/>
      <c r="Q23" s="77"/>
      <c r="R23" s="78"/>
      <c r="S23" s="60" t="s">
        <v>3</v>
      </c>
      <c r="T23" s="57" t="s">
        <v>38</v>
      </c>
      <c r="U23" s="61" t="s">
        <v>10</v>
      </c>
      <c r="V23" s="62" t="s">
        <v>4</v>
      </c>
      <c r="W23" s="63" t="s">
        <v>47</v>
      </c>
    </row>
    <row r="24" spans="1:27" ht="36.75" customHeight="1" x14ac:dyDescent="0.25">
      <c r="A24" s="22"/>
      <c r="B24" s="23"/>
      <c r="C24" s="30"/>
      <c r="D24" s="101" t="s">
        <v>19</v>
      </c>
      <c r="E24" s="102"/>
      <c r="F24" s="103"/>
      <c r="G24" s="15" t="s">
        <v>6</v>
      </c>
      <c r="H24" s="15">
        <v>416</v>
      </c>
      <c r="I24" s="12">
        <v>16</v>
      </c>
      <c r="J24" s="2">
        <v>16</v>
      </c>
      <c r="K24" s="3">
        <f>J24*51</f>
        <v>816</v>
      </c>
      <c r="M24" s="97" t="s">
        <v>31</v>
      </c>
      <c r="N24" s="97"/>
      <c r="O24" s="97"/>
      <c r="P24" s="97"/>
      <c r="Q24" s="97"/>
      <c r="R24" s="97"/>
      <c r="S24" s="33" t="s">
        <v>5</v>
      </c>
      <c r="T24" s="55" t="s">
        <v>39</v>
      </c>
      <c r="U24" s="37">
        <v>6.9</v>
      </c>
      <c r="V24" s="50">
        <f>U24*1.35</f>
        <v>9.3150000000000013</v>
      </c>
      <c r="W24" s="51">
        <f>U24*394</f>
        <v>2718.6000000000004</v>
      </c>
    </row>
    <row r="25" spans="1:27" ht="20.25" customHeight="1" x14ac:dyDescent="0.25">
      <c r="A25" s="19"/>
      <c r="B25" s="19"/>
      <c r="C25" s="24"/>
      <c r="D25" s="25"/>
      <c r="E25" s="25"/>
      <c r="F25" s="25"/>
      <c r="G25" s="26"/>
      <c r="H25" s="20"/>
      <c r="I25" s="27"/>
      <c r="J25" s="28"/>
      <c r="K25" s="29"/>
      <c r="M25" s="97" t="s">
        <v>32</v>
      </c>
      <c r="N25" s="97"/>
      <c r="O25" s="97"/>
      <c r="P25" s="97"/>
      <c r="Q25" s="97"/>
      <c r="R25" s="97"/>
      <c r="S25" s="33" t="s">
        <v>7</v>
      </c>
      <c r="T25" s="54" t="s">
        <v>45</v>
      </c>
      <c r="U25" s="37">
        <v>8.9</v>
      </c>
      <c r="V25" s="49">
        <v>8.9</v>
      </c>
      <c r="W25" s="51">
        <f t="shared" ref="W25:W26" si="4">U25*394</f>
        <v>3506.6000000000004</v>
      </c>
    </row>
    <row r="26" spans="1:27" ht="22.5" customHeight="1" x14ac:dyDescent="0.25">
      <c r="A26" s="19"/>
      <c r="B26" s="19"/>
      <c r="C26" s="116" t="s">
        <v>48</v>
      </c>
      <c r="D26" s="116"/>
      <c r="E26" s="116"/>
      <c r="F26" s="121" t="s">
        <v>51</v>
      </c>
      <c r="G26" s="121"/>
      <c r="H26" s="121" t="s">
        <v>52</v>
      </c>
      <c r="I26" s="121"/>
      <c r="J26" s="122" t="s">
        <v>53</v>
      </c>
      <c r="K26" s="122"/>
      <c r="M26" s="97"/>
      <c r="N26" s="97"/>
      <c r="O26" s="97"/>
      <c r="P26" s="97"/>
      <c r="Q26" s="97"/>
      <c r="R26" s="97"/>
      <c r="S26" s="33" t="s">
        <v>5</v>
      </c>
      <c r="T26" s="55" t="s">
        <v>41</v>
      </c>
      <c r="U26" s="37">
        <v>8.9</v>
      </c>
      <c r="V26" s="50">
        <f>U26*1.35</f>
        <v>12.015000000000001</v>
      </c>
      <c r="W26" s="51">
        <f t="shared" si="4"/>
        <v>3506.6000000000004</v>
      </c>
    </row>
    <row r="27" spans="1:27" ht="24" customHeight="1" x14ac:dyDescent="0.25">
      <c r="A27" s="98"/>
      <c r="B27" s="98"/>
      <c r="C27" s="116"/>
      <c r="D27" s="116"/>
      <c r="E27" s="116"/>
      <c r="F27" s="121"/>
      <c r="G27" s="121"/>
      <c r="H27" s="121"/>
      <c r="I27" s="121"/>
      <c r="J27" s="122"/>
      <c r="K27" s="122"/>
      <c r="M27" s="64"/>
      <c r="N27" s="64"/>
      <c r="O27" s="64"/>
      <c r="P27" s="64"/>
      <c r="Q27" s="64"/>
      <c r="R27" s="64"/>
      <c r="S27" s="53"/>
      <c r="T27" s="65"/>
      <c r="U27" s="66"/>
      <c r="V27" s="67"/>
      <c r="W27" s="68"/>
    </row>
    <row r="28" spans="1:27" ht="26.25" customHeight="1" x14ac:dyDescent="0.25">
      <c r="A28" s="7"/>
      <c r="B28" s="7"/>
      <c r="C28" s="107" t="s">
        <v>49</v>
      </c>
      <c r="D28" s="108"/>
      <c r="E28" s="109"/>
      <c r="F28" s="119" t="s">
        <v>54</v>
      </c>
      <c r="G28" s="120"/>
      <c r="H28" s="117">
        <v>512</v>
      </c>
      <c r="I28" s="118"/>
      <c r="J28" s="70">
        <v>394</v>
      </c>
      <c r="K28" s="71"/>
      <c r="M28" s="125" t="s">
        <v>57</v>
      </c>
      <c r="N28" s="125"/>
      <c r="O28" s="125"/>
      <c r="P28" s="125"/>
      <c r="Q28" s="125"/>
      <c r="R28" s="125"/>
      <c r="S28" s="125"/>
      <c r="T28" s="125"/>
      <c r="U28" s="125"/>
      <c r="V28" s="125"/>
      <c r="W28" s="125"/>
    </row>
    <row r="29" spans="1:27" ht="26.25" customHeight="1" x14ac:dyDescent="0.25">
      <c r="A29" s="52"/>
      <c r="B29" s="52"/>
      <c r="C29" s="110"/>
      <c r="D29" s="111"/>
      <c r="E29" s="112"/>
      <c r="F29" s="119" t="s">
        <v>55</v>
      </c>
      <c r="G29" s="120"/>
      <c r="H29" s="117">
        <v>378</v>
      </c>
      <c r="I29" s="118"/>
      <c r="J29" s="70">
        <v>302</v>
      </c>
      <c r="K29" s="71"/>
      <c r="M29" s="123" t="s">
        <v>12</v>
      </c>
      <c r="N29" s="123"/>
      <c r="O29" s="123"/>
      <c r="P29" s="123"/>
      <c r="Q29" s="123"/>
      <c r="R29" s="123"/>
      <c r="S29" s="123"/>
      <c r="T29" s="123"/>
      <c r="U29" s="123"/>
      <c r="V29" s="123"/>
      <c r="W29" s="123"/>
    </row>
    <row r="30" spans="1:27" ht="26.25" customHeight="1" x14ac:dyDescent="0.25">
      <c r="A30" s="52"/>
      <c r="B30" s="52"/>
      <c r="C30" s="113"/>
      <c r="D30" s="114"/>
      <c r="E30" s="115"/>
      <c r="F30" s="119" t="s">
        <v>56</v>
      </c>
      <c r="G30" s="120"/>
      <c r="H30" s="117">
        <v>238</v>
      </c>
      <c r="I30" s="118"/>
      <c r="J30" s="70">
        <v>200</v>
      </c>
      <c r="K30" s="71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</row>
    <row r="31" spans="1:27" ht="26.25" customHeight="1" x14ac:dyDescent="0.25">
      <c r="C31" s="107" t="s">
        <v>50</v>
      </c>
      <c r="D31" s="108"/>
      <c r="E31" s="109"/>
      <c r="F31" s="119" t="s">
        <v>54</v>
      </c>
      <c r="G31" s="120"/>
      <c r="H31" s="117">
        <v>61</v>
      </c>
      <c r="I31" s="118"/>
      <c r="J31" s="70">
        <v>51</v>
      </c>
      <c r="K31" s="71"/>
      <c r="M31" s="129" t="s">
        <v>60</v>
      </c>
      <c r="N31" s="129"/>
      <c r="O31" s="129"/>
      <c r="P31" s="129"/>
      <c r="Q31" s="129"/>
      <c r="R31" s="129"/>
      <c r="S31" s="130"/>
      <c r="T31" s="127" t="s">
        <v>25</v>
      </c>
      <c r="U31" s="127"/>
      <c r="V31" s="127" t="s">
        <v>20</v>
      </c>
      <c r="W31" s="127"/>
    </row>
    <row r="32" spans="1:27" ht="26.25" customHeight="1" x14ac:dyDescent="0.25">
      <c r="C32" s="110"/>
      <c r="D32" s="111"/>
      <c r="E32" s="112"/>
      <c r="F32" s="119" t="s">
        <v>55</v>
      </c>
      <c r="G32" s="120"/>
      <c r="H32" s="117">
        <v>45</v>
      </c>
      <c r="I32" s="118"/>
      <c r="J32" s="70">
        <v>39</v>
      </c>
      <c r="K32" s="71"/>
      <c r="M32" s="129"/>
      <c r="N32" s="129"/>
      <c r="O32" s="129"/>
      <c r="P32" s="129"/>
      <c r="Q32" s="129"/>
      <c r="R32" s="129"/>
      <c r="S32" s="130"/>
      <c r="T32" s="127" t="s">
        <v>24</v>
      </c>
      <c r="U32" s="127"/>
      <c r="V32" s="127" t="s">
        <v>21</v>
      </c>
      <c r="W32" s="127"/>
    </row>
    <row r="33" spans="3:26" ht="26.25" customHeight="1" x14ac:dyDescent="0.25">
      <c r="C33" s="113"/>
      <c r="D33" s="114"/>
      <c r="E33" s="115"/>
      <c r="F33" s="119" t="s">
        <v>56</v>
      </c>
      <c r="G33" s="120"/>
      <c r="H33" s="117">
        <v>30</v>
      </c>
      <c r="I33" s="118"/>
      <c r="J33" s="70">
        <v>26</v>
      </c>
      <c r="K33" s="71"/>
      <c r="M33" s="69"/>
      <c r="N33" s="69"/>
      <c r="O33" s="69"/>
      <c r="P33" s="69"/>
      <c r="Q33" s="69"/>
      <c r="R33" s="69"/>
      <c r="S33" s="69"/>
      <c r="T33" s="128"/>
      <c r="U33" s="128"/>
      <c r="V33" s="128"/>
      <c r="W33" s="128"/>
    </row>
    <row r="34" spans="3:26" ht="31.5" customHeight="1" x14ac:dyDescent="0.25">
      <c r="M34" s="73"/>
      <c r="N34" s="73"/>
      <c r="O34" s="73"/>
      <c r="P34" s="73"/>
      <c r="Q34" s="73"/>
      <c r="R34" s="73"/>
      <c r="S34" s="5"/>
      <c r="T34" s="21"/>
      <c r="U34" s="83"/>
      <c r="V34" s="83"/>
      <c r="W34" s="1"/>
      <c r="X34" s="4"/>
    </row>
    <row r="35" spans="3:26" ht="30" customHeight="1" x14ac:dyDescent="0.25">
      <c r="M35" s="73"/>
      <c r="N35" s="73"/>
      <c r="O35" s="73"/>
      <c r="P35" s="73"/>
      <c r="Q35" s="73"/>
      <c r="R35" s="73"/>
      <c r="S35" s="5"/>
      <c r="T35" s="21"/>
      <c r="U35" s="83"/>
      <c r="V35" s="83"/>
      <c r="W35" s="1"/>
      <c r="X35" s="4"/>
    </row>
    <row r="36" spans="3:26" x14ac:dyDescent="0.25">
      <c r="M36" s="73"/>
      <c r="N36" s="73"/>
      <c r="O36" s="73"/>
      <c r="P36" s="73"/>
      <c r="Q36" s="73"/>
      <c r="R36" s="73"/>
      <c r="S36" s="131"/>
      <c r="T36" s="132"/>
      <c r="U36" s="132"/>
      <c r="V36" s="132"/>
      <c r="W36" s="1"/>
      <c r="X36" s="4"/>
    </row>
    <row r="37" spans="3:26" ht="36.75" customHeight="1" x14ac:dyDescent="0.25">
      <c r="M37" s="48"/>
      <c r="N37" s="4"/>
      <c r="O37" s="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</row>
    <row r="38" spans="3:26" ht="22.5" customHeight="1" x14ac:dyDescent="0.25"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39" spans="3:26" ht="20.25" customHeight="1" x14ac:dyDescent="0.25"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spans="3:26" ht="21.75" customHeight="1" x14ac:dyDescent="0.25"/>
  </sheetData>
  <mergeCells count="73">
    <mergeCell ref="C28:E30"/>
    <mergeCell ref="P37:Z39"/>
    <mergeCell ref="M25:R26"/>
    <mergeCell ref="M28:W28"/>
    <mergeCell ref="M30:W30"/>
    <mergeCell ref="T31:U31"/>
    <mergeCell ref="V31:W31"/>
    <mergeCell ref="T32:U32"/>
    <mergeCell ref="V32:W32"/>
    <mergeCell ref="T33:W33"/>
    <mergeCell ref="M31:S32"/>
    <mergeCell ref="S36:V36"/>
    <mergeCell ref="C31:E33"/>
    <mergeCell ref="C26:E27"/>
    <mergeCell ref="H32:I32"/>
    <mergeCell ref="H33:I33"/>
    <mergeCell ref="F28:G28"/>
    <mergeCell ref="F29:G29"/>
    <mergeCell ref="F30:G30"/>
    <mergeCell ref="F31:G31"/>
    <mergeCell ref="F32:G32"/>
    <mergeCell ref="F33:G33"/>
    <mergeCell ref="H28:I28"/>
    <mergeCell ref="H29:I29"/>
    <mergeCell ref="H30:I30"/>
    <mergeCell ref="H31:I31"/>
    <mergeCell ref="F26:G27"/>
    <mergeCell ref="H26:I27"/>
    <mergeCell ref="C9:K9"/>
    <mergeCell ref="D24:F24"/>
    <mergeCell ref="A22:K22"/>
    <mergeCell ref="A14:A20"/>
    <mergeCell ref="C21:K21"/>
    <mergeCell ref="D14:F14"/>
    <mergeCell ref="D15:F15"/>
    <mergeCell ref="D16:F16"/>
    <mergeCell ref="D20:F20"/>
    <mergeCell ref="M24:R24"/>
    <mergeCell ref="A27:B27"/>
    <mergeCell ref="D19:F19"/>
    <mergeCell ref="D17:F17"/>
    <mergeCell ref="J26:K27"/>
    <mergeCell ref="C8:J8"/>
    <mergeCell ref="U34:V34"/>
    <mergeCell ref="U35:V35"/>
    <mergeCell ref="A23:F23"/>
    <mergeCell ref="M34:R34"/>
    <mergeCell ref="M35:R35"/>
    <mergeCell ref="M12:W12"/>
    <mergeCell ref="A12:K12"/>
    <mergeCell ref="A13:F13"/>
    <mergeCell ref="M13:R13"/>
    <mergeCell ref="D18:F18"/>
    <mergeCell ref="M18:M21"/>
    <mergeCell ref="J28:K28"/>
    <mergeCell ref="J29:K29"/>
    <mergeCell ref="J30:K30"/>
    <mergeCell ref="J31:K31"/>
    <mergeCell ref="J32:K32"/>
    <mergeCell ref="J33:K33"/>
    <mergeCell ref="P15:R15"/>
    <mergeCell ref="P18:R18"/>
    <mergeCell ref="M36:R36"/>
    <mergeCell ref="M14:M17"/>
    <mergeCell ref="P14:R14"/>
    <mergeCell ref="P20:R20"/>
    <mergeCell ref="P21:R21"/>
    <mergeCell ref="M23:R23"/>
    <mergeCell ref="P19:R19"/>
    <mergeCell ref="P17:R17"/>
    <mergeCell ref="M22:W22"/>
    <mergeCell ref="P16:R16"/>
    <mergeCell ref="M29:W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Лист1!Print_Area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Маркетолог</dc:creator>
  <cp:lastModifiedBy>Оксана Сергеева</cp:lastModifiedBy>
  <cp:lastPrinted>2015-06-22T07:07:31Z</cp:lastPrinted>
  <dcterms:created xsi:type="dcterms:W3CDTF">2014-10-06T09:11:34Z</dcterms:created>
  <dcterms:modified xsi:type="dcterms:W3CDTF">2015-06-23T06:06:55Z</dcterms:modified>
</cp:coreProperties>
</file>