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110" windowWidth="14355" windowHeight="6660" tabRatio="947" activeTab="4"/>
  </bookViews>
  <sheets>
    <sheet name="КУРС ЕВРО" sheetId="12" r:id="rId1"/>
    <sheet name="Ворота Woodgrain" sheetId="9" state="hidden" r:id="rId2"/>
    <sheet name="Ворота Decograin" sheetId="8" state="hidden" r:id="rId3"/>
    <sheet name="Ворота Sandgrain" sheetId="6" state="hidden" r:id="rId4"/>
    <sheet name="Для покупателя 1" sheetId="16" r:id="rId5"/>
    <sheet name="Для покупателя 2" sheetId="17" r:id="rId6"/>
    <sheet name="Лист1" sheetId="20" state="hidden" r:id="rId7"/>
  </sheets>
  <definedNames>
    <definedName name="Print_Area" localSheetId="2">'Ворота Decograin'!$A$1:$O$39</definedName>
    <definedName name="Print_Area" localSheetId="3">'Ворота Sandgrain'!$A$1:$O$40</definedName>
    <definedName name="Print_Area" localSheetId="1">'Ворота Woodgrain'!$A$1:$O$45</definedName>
    <definedName name="_xlnm.Print_Area" localSheetId="2">'Ворота Decograin'!$A$1:$O$39</definedName>
    <definedName name="_xlnm.Print_Area" localSheetId="3">'Ворота Sandgrain'!$A$1:$O$39</definedName>
    <definedName name="_xlnm.Print_Area" localSheetId="1">'Ворота Woodgrain'!$A$1:$O$45</definedName>
  </definedNames>
  <calcPr calcId="144525"/>
</workbook>
</file>

<file path=xl/calcChain.xml><?xml version="1.0" encoding="utf-8"?>
<calcChain xmlns="http://schemas.openxmlformats.org/spreadsheetml/2006/main">
  <c r="H3" i="17" l="1"/>
  <c r="G2" i="16"/>
  <c r="E60" i="16"/>
  <c r="A2" i="16"/>
  <c r="D23" i="17" l="1"/>
  <c r="O30" i="9" l="1"/>
  <c r="O29" i="9"/>
  <c r="O45" i="9"/>
  <c r="O44" i="9"/>
  <c r="G15" i="9"/>
  <c r="G14" i="9"/>
  <c r="N45" i="9"/>
  <c r="M45" i="9"/>
  <c r="G45" i="9"/>
  <c r="L45" i="9" s="1"/>
  <c r="N44" i="9"/>
  <c r="M44" i="9"/>
  <c r="G44" i="9"/>
  <c r="L44" i="9" s="1"/>
  <c r="N30" i="9"/>
  <c r="M30" i="9"/>
  <c r="G30" i="9"/>
  <c r="L30" i="9" s="1"/>
  <c r="N29" i="9"/>
  <c r="M29" i="9"/>
  <c r="G29" i="9"/>
  <c r="L29" i="9" s="1"/>
  <c r="N15" i="9"/>
  <c r="M15" i="9"/>
  <c r="L15" i="9"/>
  <c r="N14" i="9"/>
  <c r="M14" i="9"/>
  <c r="L14" i="9"/>
  <c r="O43" i="9"/>
  <c r="N43" i="9"/>
  <c r="M43" i="9"/>
  <c r="G43" i="9"/>
  <c r="L43" i="9" s="1"/>
  <c r="O42" i="9"/>
  <c r="N42" i="9"/>
  <c r="M42" i="9"/>
  <c r="G42" i="9"/>
  <c r="L42" i="9" s="1"/>
  <c r="O41" i="9"/>
  <c r="N41" i="9"/>
  <c r="M41" i="9"/>
  <c r="L41" i="9"/>
  <c r="G41" i="9"/>
  <c r="O40" i="9"/>
  <c r="N40" i="9"/>
  <c r="M40" i="9"/>
  <c r="G40" i="9"/>
  <c r="L40" i="9" s="1"/>
  <c r="O39" i="9"/>
  <c r="N39" i="9"/>
  <c r="M39" i="9"/>
  <c r="G39" i="9"/>
  <c r="L39" i="9" s="1"/>
  <c r="O38" i="9"/>
  <c r="N38" i="9"/>
  <c r="M38" i="9"/>
  <c r="G38" i="9"/>
  <c r="L38" i="9" s="1"/>
  <c r="O37" i="9"/>
  <c r="N37" i="9"/>
  <c r="M37" i="9"/>
  <c r="G37" i="9"/>
  <c r="L37" i="9" s="1"/>
  <c r="O36" i="9"/>
  <c r="N36" i="9"/>
  <c r="M36" i="9"/>
  <c r="G36" i="9"/>
  <c r="L36" i="9" s="1"/>
  <c r="O35" i="9"/>
  <c r="N35" i="9"/>
  <c r="M35" i="9"/>
  <c r="G35" i="9"/>
  <c r="L35" i="9" s="1"/>
  <c r="O28" i="9"/>
  <c r="N28" i="9"/>
  <c r="M28" i="9"/>
  <c r="G28" i="9"/>
  <c r="L28" i="9" s="1"/>
  <c r="O27" i="9"/>
  <c r="N27" i="9"/>
  <c r="M27" i="9"/>
  <c r="L27" i="9"/>
  <c r="G27" i="9"/>
  <c r="O26" i="9"/>
  <c r="N26" i="9"/>
  <c r="M26" i="9"/>
  <c r="G26" i="9"/>
  <c r="L26" i="9" s="1"/>
  <c r="O25" i="9"/>
  <c r="N25" i="9"/>
  <c r="M25" i="9"/>
  <c r="G25" i="9"/>
  <c r="L25" i="9" s="1"/>
  <c r="O24" i="9"/>
  <c r="N24" i="9"/>
  <c r="M24" i="9"/>
  <c r="G24" i="9"/>
  <c r="L24" i="9" s="1"/>
  <c r="O23" i="9"/>
  <c r="N23" i="9"/>
  <c r="M23" i="9"/>
  <c r="G23" i="9"/>
  <c r="L23" i="9" s="1"/>
  <c r="O22" i="9"/>
  <c r="N22" i="9"/>
  <c r="M22" i="9"/>
  <c r="G22" i="9"/>
  <c r="L22" i="9" s="1"/>
  <c r="O21" i="9"/>
  <c r="N21" i="9"/>
  <c r="M21" i="9"/>
  <c r="L21" i="9"/>
  <c r="G21" i="9"/>
  <c r="O20" i="9"/>
  <c r="N20" i="9"/>
  <c r="M20" i="9"/>
  <c r="G20" i="9"/>
  <c r="L20" i="9" s="1"/>
  <c r="N13" i="9"/>
  <c r="M13" i="9"/>
  <c r="G13" i="9"/>
  <c r="L13" i="9" s="1"/>
  <c r="N12" i="9"/>
  <c r="M12" i="9"/>
  <c r="G12" i="9"/>
  <c r="L12" i="9" s="1"/>
  <c r="N11" i="9"/>
  <c r="M11" i="9"/>
  <c r="G11" i="9"/>
  <c r="L11" i="9" s="1"/>
  <c r="N10" i="9"/>
  <c r="M10" i="9"/>
  <c r="G10" i="9"/>
  <c r="L10" i="9" s="1"/>
  <c r="N9" i="9"/>
  <c r="M9" i="9"/>
  <c r="G9" i="9"/>
  <c r="L9" i="9" s="1"/>
  <c r="N8" i="9"/>
  <c r="M8" i="9"/>
  <c r="G8" i="9"/>
  <c r="L8" i="9" s="1"/>
  <c r="N7" i="9"/>
  <c r="M7" i="9"/>
  <c r="G7" i="9"/>
  <c r="L7" i="9" s="1"/>
  <c r="N6" i="9"/>
  <c r="M6" i="9"/>
  <c r="G6" i="9"/>
  <c r="L6" i="9" s="1"/>
  <c r="N5" i="9"/>
  <c r="M5" i="9"/>
  <c r="G5" i="9"/>
  <c r="L5" i="9" s="1"/>
  <c r="O39" i="8" l="1"/>
  <c r="N39" i="8"/>
  <c r="M39" i="8"/>
  <c r="G39" i="8"/>
  <c r="L39" i="8" s="1"/>
  <c r="O38" i="8"/>
  <c r="N38" i="8"/>
  <c r="M38" i="8"/>
  <c r="G38" i="8"/>
  <c r="L38" i="8" s="1"/>
  <c r="O37" i="8"/>
  <c r="N37" i="8"/>
  <c r="M37" i="8"/>
  <c r="G37" i="8"/>
  <c r="L37" i="8" s="1"/>
  <c r="O36" i="8"/>
  <c r="N36" i="8"/>
  <c r="M36" i="8"/>
  <c r="G36" i="8"/>
  <c r="L36" i="8" s="1"/>
  <c r="O35" i="8"/>
  <c r="N35" i="8"/>
  <c r="M35" i="8"/>
  <c r="G35" i="8"/>
  <c r="L35" i="8" s="1"/>
  <c r="O34" i="8"/>
  <c r="N34" i="8"/>
  <c r="M34" i="8"/>
  <c r="G34" i="8"/>
  <c r="L34" i="8" s="1"/>
  <c r="O33" i="8"/>
  <c r="N33" i="8"/>
  <c r="M33" i="8"/>
  <c r="G33" i="8"/>
  <c r="L33" i="8" s="1"/>
  <c r="O32" i="8"/>
  <c r="N32" i="8"/>
  <c r="M32" i="8"/>
  <c r="G32" i="8"/>
  <c r="L32" i="8" s="1"/>
  <c r="O31" i="8"/>
  <c r="N31" i="8"/>
  <c r="M31" i="8"/>
  <c r="G31" i="8"/>
  <c r="L31" i="8" s="1"/>
  <c r="O26" i="8"/>
  <c r="N26" i="8"/>
  <c r="M26" i="8"/>
  <c r="G26" i="8"/>
  <c r="L26" i="8" s="1"/>
  <c r="O25" i="8"/>
  <c r="N25" i="8"/>
  <c r="M25" i="8"/>
  <c r="G25" i="8"/>
  <c r="L25" i="8" s="1"/>
  <c r="O24" i="8"/>
  <c r="N24" i="8"/>
  <c r="M24" i="8"/>
  <c r="G24" i="8"/>
  <c r="L24" i="8" s="1"/>
  <c r="O23" i="8"/>
  <c r="N23" i="8"/>
  <c r="M23" i="8"/>
  <c r="G23" i="8"/>
  <c r="L23" i="8" s="1"/>
  <c r="O22" i="8"/>
  <c r="N22" i="8"/>
  <c r="M22" i="8"/>
  <c r="G22" i="8"/>
  <c r="L22" i="8" s="1"/>
  <c r="O21" i="8"/>
  <c r="N21" i="8"/>
  <c r="M21" i="8"/>
  <c r="G21" i="8"/>
  <c r="L21" i="8" s="1"/>
  <c r="O20" i="8"/>
  <c r="N20" i="8"/>
  <c r="M20" i="8"/>
  <c r="G20" i="8"/>
  <c r="L20" i="8" s="1"/>
  <c r="O19" i="8"/>
  <c r="N19" i="8"/>
  <c r="M19" i="8"/>
  <c r="G19" i="8"/>
  <c r="L19" i="8" s="1"/>
  <c r="O18" i="8"/>
  <c r="N18" i="8"/>
  <c r="M18" i="8"/>
  <c r="G18" i="8"/>
  <c r="L18" i="8" s="1"/>
  <c r="N13" i="8"/>
  <c r="M13" i="8"/>
  <c r="G13" i="8"/>
  <c r="L13" i="8" s="1"/>
  <c r="N12" i="8"/>
  <c r="M12" i="8"/>
  <c r="G12" i="8"/>
  <c r="L12" i="8" s="1"/>
  <c r="N11" i="8"/>
  <c r="M11" i="8"/>
  <c r="G11" i="8"/>
  <c r="L11" i="8" s="1"/>
  <c r="N10" i="8"/>
  <c r="M10" i="8"/>
  <c r="G10" i="8"/>
  <c r="L10" i="8" s="1"/>
  <c r="N9" i="8"/>
  <c r="M9" i="8"/>
  <c r="G9" i="8"/>
  <c r="L9" i="8" s="1"/>
  <c r="N8" i="8"/>
  <c r="M8" i="8"/>
  <c r="G8" i="8"/>
  <c r="L8" i="8" s="1"/>
  <c r="N7" i="8"/>
  <c r="M7" i="8"/>
  <c r="G7" i="8"/>
  <c r="L7" i="8" s="1"/>
  <c r="N6" i="8"/>
  <c r="M6" i="8"/>
  <c r="G6" i="8"/>
  <c r="L6" i="8" s="1"/>
  <c r="N5" i="8"/>
  <c r="M5" i="8"/>
  <c r="G5" i="8"/>
  <c r="L5" i="8" s="1"/>
  <c r="O39" i="6" l="1"/>
  <c r="N39" i="6"/>
  <c r="M39" i="6"/>
  <c r="O38" i="6"/>
  <c r="N38" i="6"/>
  <c r="M38" i="6"/>
  <c r="O37" i="6"/>
  <c r="N37" i="6"/>
  <c r="M37" i="6"/>
  <c r="O36" i="6"/>
  <c r="N36" i="6"/>
  <c r="M36" i="6"/>
  <c r="O35" i="6"/>
  <c r="N35" i="6"/>
  <c r="M35" i="6"/>
  <c r="O34" i="6"/>
  <c r="N34" i="6"/>
  <c r="M34" i="6"/>
  <c r="O33" i="6"/>
  <c r="N33" i="6"/>
  <c r="M33" i="6"/>
  <c r="O32" i="6"/>
  <c r="N32" i="6"/>
  <c r="M32" i="6"/>
  <c r="O31" i="6"/>
  <c r="N31" i="6"/>
  <c r="M31" i="6"/>
  <c r="O26" i="6"/>
  <c r="O25" i="6"/>
  <c r="O24" i="6"/>
  <c r="O23" i="6"/>
  <c r="O22" i="6"/>
  <c r="O21" i="6"/>
  <c r="O20" i="6"/>
  <c r="O19" i="6"/>
  <c r="O18" i="6"/>
  <c r="N26" i="6"/>
  <c r="M26" i="6"/>
  <c r="N25" i="6"/>
  <c r="M25" i="6"/>
  <c r="N24" i="6"/>
  <c r="M24" i="6"/>
  <c r="N23" i="6"/>
  <c r="M23" i="6"/>
  <c r="N22" i="6"/>
  <c r="M22" i="6"/>
  <c r="N21" i="6"/>
  <c r="M21" i="6"/>
  <c r="N20" i="6"/>
  <c r="M20" i="6"/>
  <c r="N19" i="6"/>
  <c r="M19" i="6"/>
  <c r="N18" i="6"/>
  <c r="M18" i="6"/>
  <c r="N13" i="6"/>
  <c r="M13" i="6"/>
  <c r="N12" i="6"/>
  <c r="M12" i="6"/>
  <c r="N11" i="6"/>
  <c r="M11" i="6"/>
  <c r="N10" i="6"/>
  <c r="M10" i="6"/>
  <c r="N9" i="6"/>
  <c r="M9" i="6"/>
  <c r="N8" i="6"/>
  <c r="M8" i="6"/>
  <c r="N7" i="6"/>
  <c r="M7" i="6"/>
  <c r="N6" i="6"/>
  <c r="M6" i="6"/>
  <c r="N5" i="6"/>
  <c r="M5" i="6"/>
  <c r="G39" i="6"/>
  <c r="L39" i="6" s="1"/>
  <c r="G38" i="6"/>
  <c r="L38" i="6" s="1"/>
  <c r="G37" i="6"/>
  <c r="L37" i="6" s="1"/>
  <c r="G36" i="6"/>
  <c r="L36" i="6" s="1"/>
  <c r="G35" i="6"/>
  <c r="L35" i="6" s="1"/>
  <c r="G34" i="6"/>
  <c r="L34" i="6" s="1"/>
  <c r="G33" i="6"/>
  <c r="L33" i="6" s="1"/>
  <c r="G32" i="6"/>
  <c r="L32" i="6" s="1"/>
  <c r="G31" i="6"/>
  <c r="L31" i="6" s="1"/>
  <c r="G26" i="6"/>
  <c r="L26" i="6" s="1"/>
  <c r="G25" i="6"/>
  <c r="L25" i="6" s="1"/>
  <c r="G24" i="6"/>
  <c r="L24" i="6" s="1"/>
  <c r="G23" i="6"/>
  <c r="L23" i="6" s="1"/>
  <c r="G22" i="6"/>
  <c r="L22" i="6" s="1"/>
  <c r="G21" i="6"/>
  <c r="L21" i="6" s="1"/>
  <c r="G20" i="6"/>
  <c r="L20" i="6" s="1"/>
  <c r="G19" i="6"/>
  <c r="L19" i="6" s="1"/>
  <c r="G18" i="6"/>
  <c r="L18" i="6" s="1"/>
  <c r="G13" i="6"/>
  <c r="L13" i="6" s="1"/>
  <c r="G12" i="6"/>
  <c r="L12" i="6" s="1"/>
  <c r="G11" i="6"/>
  <c r="L11" i="6" s="1"/>
  <c r="G10" i="6"/>
  <c r="L10" i="6" s="1"/>
  <c r="G9" i="6"/>
  <c r="L9" i="6" s="1"/>
  <c r="G8" i="6"/>
  <c r="L8" i="6" s="1"/>
  <c r="G7" i="6"/>
  <c r="L7" i="6" s="1"/>
  <c r="G6" i="6"/>
  <c r="L6" i="6" s="1"/>
  <c r="G5" i="6"/>
  <c r="L5" i="6" s="1"/>
</calcChain>
</file>

<file path=xl/sharedStrings.xml><?xml version="1.0" encoding="utf-8"?>
<sst xmlns="http://schemas.openxmlformats.org/spreadsheetml/2006/main" count="358" uniqueCount="97">
  <si>
    <t>Decograin</t>
  </si>
  <si>
    <t>2500 x 2125</t>
  </si>
  <si>
    <t>Titan Metallic CH 703</t>
  </si>
  <si>
    <t>2500 x 2250</t>
  </si>
  <si>
    <t>Golden Oak</t>
  </si>
  <si>
    <t>2500 x 2500</t>
  </si>
  <si>
    <t>Dark Oak</t>
  </si>
  <si>
    <t>2750 x 2125</t>
  </si>
  <si>
    <t>2750 x 2250</t>
  </si>
  <si>
    <t>2750 x 2500</t>
  </si>
  <si>
    <t>3000 x 2125</t>
  </si>
  <si>
    <t>3000 x 2250</t>
  </si>
  <si>
    <t>3000 x 2500</t>
  </si>
  <si>
    <t>RAL 8028 Terrabraun</t>
  </si>
  <si>
    <t>RAL 7016 Anthrazitgrau</t>
  </si>
  <si>
    <t>5000 x 2125</t>
  </si>
  <si>
    <t>Продукт по акции</t>
  </si>
  <si>
    <t>Размеры</t>
  </si>
  <si>
    <t>Цена для дилера</t>
  </si>
  <si>
    <t>Разбивка стоимости для дилера
по позициям</t>
  </si>
  <si>
    <t>полотно</t>
  </si>
  <si>
    <t>направл.</t>
  </si>
  <si>
    <t>тяга</t>
  </si>
  <si>
    <t xml:space="preserve"> - RAL 8028</t>
  </si>
  <si>
    <t xml:space="preserve"> - RAL 9016</t>
  </si>
  <si>
    <t xml:space="preserve"> - Золотой дуб</t>
  </si>
  <si>
    <t xml:space="preserve"> - Тёмный дуб</t>
  </si>
  <si>
    <t xml:space="preserve"> - Titan Metallic CH703</t>
  </si>
  <si>
    <t>Sandgrain</t>
  </si>
  <si>
    <t>Гарнитура ручек</t>
  </si>
  <si>
    <t>Привод EcoLift</t>
  </si>
  <si>
    <t>Привод ProMatic 3</t>
  </si>
  <si>
    <t>ProMatic</t>
  </si>
  <si>
    <t>EcoLift</t>
  </si>
  <si>
    <t xml:space="preserve"> - Titan</t>
  </si>
  <si>
    <t>ручка</t>
  </si>
  <si>
    <t>Курс ЕВРО:</t>
  </si>
  <si>
    <t xml:space="preserve"> - RAL 7016</t>
  </si>
  <si>
    <t>Гаражные секционные ворота RenoMatic Light</t>
  </si>
  <si>
    <t xml:space="preserve">RAL 9016 Verkehrsweiß </t>
  </si>
  <si>
    <t>Открывание :</t>
  </si>
  <si>
    <t xml:space="preserve"> - наружу</t>
  </si>
  <si>
    <t xml:space="preserve"> - внутрь</t>
  </si>
  <si>
    <t>Woodgrain</t>
  </si>
  <si>
    <t>Принадлежности</t>
  </si>
  <si>
    <r>
      <rPr>
        <sz val="10"/>
        <rFont val="Arial"/>
        <family val="2"/>
        <charset val="204"/>
      </rPr>
      <t>Пульт</t>
    </r>
    <r>
      <rPr>
        <b/>
        <sz val="10"/>
        <rFont val="Arial"/>
        <family val="2"/>
        <charset val="204"/>
      </rPr>
      <t xml:space="preserve"> RSC2 433MHz</t>
    </r>
    <r>
      <rPr>
        <sz val="10"/>
        <rFont val="Arial"/>
        <family val="2"/>
        <charset val="204"/>
      </rPr>
      <t>, арт. 437680</t>
    </r>
  </si>
  <si>
    <r>
      <rPr>
        <sz val="10"/>
        <rFont val="Arial"/>
        <family val="2"/>
        <charset val="204"/>
      </rPr>
      <t>Приёмник</t>
    </r>
    <r>
      <rPr>
        <b/>
        <sz val="10"/>
        <rFont val="Arial"/>
        <family val="2"/>
        <charset val="204"/>
      </rPr>
      <t xml:space="preserve"> RERE 1</t>
    </r>
    <r>
      <rPr>
        <sz val="10"/>
        <rFont val="Arial"/>
        <family val="2"/>
        <charset val="204"/>
      </rPr>
      <t>, арт. 437398</t>
    </r>
  </si>
  <si>
    <r>
      <rPr>
        <sz val="10"/>
        <rFont val="Arial"/>
        <family val="2"/>
        <charset val="204"/>
      </rPr>
      <t>Приёмник</t>
    </r>
    <r>
      <rPr>
        <b/>
        <sz val="10"/>
        <rFont val="Arial"/>
        <family val="2"/>
        <charset val="204"/>
      </rPr>
      <t xml:space="preserve"> RE 1</t>
    </r>
    <r>
      <rPr>
        <sz val="10"/>
        <rFont val="Arial"/>
        <family val="2"/>
        <charset val="204"/>
      </rPr>
      <t>, арт. 437095</t>
    </r>
  </si>
  <si>
    <r>
      <rPr>
        <sz val="10"/>
        <rFont val="Arial"/>
        <family val="2"/>
        <charset val="204"/>
      </rPr>
      <t>Приёмник</t>
    </r>
    <r>
      <rPr>
        <b/>
        <sz val="10"/>
        <rFont val="Arial"/>
        <family val="2"/>
        <charset val="204"/>
      </rPr>
      <t xml:space="preserve"> HET-2-868(BS)</t>
    </r>
    <r>
      <rPr>
        <sz val="10"/>
        <rFont val="Arial"/>
        <family val="2"/>
        <charset val="204"/>
      </rPr>
      <t>, арт. 436728</t>
    </r>
  </si>
  <si>
    <t>5000 x 2250</t>
  </si>
  <si>
    <t>рублей.</t>
  </si>
  <si>
    <t xml:space="preserve"> - Цены рассчитаны по внутреннему курсу, 1 Евро =</t>
  </si>
  <si>
    <t xml:space="preserve"> - В случае изменения установленного курса, прайс будет пересчитан.</t>
  </si>
  <si>
    <t xml:space="preserve"> - Цены указаны без учета региональной транспортной наценки ООО "Хёрманн Руссия"</t>
  </si>
  <si>
    <t>Цена в рублях вкл. НДС</t>
  </si>
  <si>
    <t>1 ЕВРО</t>
  </si>
  <si>
    <t>=</t>
  </si>
  <si>
    <t>Прайс действителен с:</t>
  </si>
  <si>
    <t>Aкция:"Ворота и двери года 2016"</t>
  </si>
  <si>
    <t>DecoColor</t>
  </si>
  <si>
    <t>ProPort S</t>
  </si>
  <si>
    <t>Продукт по акции (отдельно)</t>
  </si>
  <si>
    <t>Пластмассовая зубчатая рейка (S6) - 1 метр</t>
  </si>
  <si>
    <t>ProLift + FS10-K</t>
  </si>
  <si>
    <t>ProLift + FS10-M</t>
  </si>
  <si>
    <t>ProLift + FS10-L</t>
  </si>
  <si>
    <r>
      <t xml:space="preserve">Акция:"Ворота и двери года 2016" 
</t>
    </r>
    <r>
      <rPr>
        <sz val="16"/>
        <rFont val="Arial Cyr"/>
        <charset val="204"/>
      </rPr>
      <t>(вх. двери)</t>
    </r>
  </si>
  <si>
    <t>ThermoPlus THP 700A, коробка A3</t>
  </si>
  <si>
    <t>Гарнитура:</t>
  </si>
  <si>
    <t xml:space="preserve"> - HB 38-2</t>
  </si>
  <si>
    <t xml:space="preserve"> - Нажимная</t>
  </si>
  <si>
    <t>ThermoPro TPS 010, коробка A2</t>
  </si>
  <si>
    <t>Гарнитура ES0:</t>
  </si>
  <si>
    <t xml:space="preserve"> - нажимная</t>
  </si>
  <si>
    <t xml:space="preserve"> - разные</t>
  </si>
  <si>
    <t>Диапазон размеров LM</t>
  </si>
  <si>
    <t>Ширина:
от 895 до 1270
Высота:
от 1885 до 2260</t>
  </si>
  <si>
    <t>Электрическое устройство открывания для ThermoPro / ThermoPlus</t>
  </si>
  <si>
    <t>Привод ProLift</t>
  </si>
  <si>
    <t>Привод ProLift+ProPort S</t>
  </si>
  <si>
    <t>Привод ProLift+ProPort D</t>
  </si>
  <si>
    <t>x</t>
  </si>
  <si>
    <t>Привод ProMatic3</t>
  </si>
  <si>
    <t>Рек. прайс</t>
  </si>
  <si>
    <t>Привод гаражных ворот</t>
  </si>
  <si>
    <t>Привод откатных ворот</t>
  </si>
  <si>
    <t>Привод распашных ворот</t>
  </si>
  <si>
    <t>LineaMatic</t>
  </si>
  <si>
    <t>LineaMatic P</t>
  </si>
  <si>
    <t>Комплект SK LineaMatic (437989)</t>
  </si>
  <si>
    <t>Комплект SK RotaMatic (437988)</t>
  </si>
  <si>
    <t>Накатной кронштейн (436234)</t>
  </si>
  <si>
    <t>Эл. замок для напольного запирания (436249)</t>
  </si>
  <si>
    <t>RotaMatic 2 (без обогрева)</t>
  </si>
  <si>
    <t>RotaMatic P 2 (без обогрева)</t>
  </si>
  <si>
    <t>Действующий курс для расчета стоимости по акции:</t>
  </si>
  <si>
    <r>
      <t xml:space="preserve">ProPort D 5000 
</t>
    </r>
    <r>
      <rPr>
        <b/>
        <i/>
        <sz val="8"/>
        <rFont val="Arial"/>
        <family val="2"/>
        <charset val="204"/>
      </rPr>
      <t>(Требуются механические концевые упоры в направлении «Закр.», которые устанавливаются заказчиком.)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</si>
</sst>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&quot;р.&quot;;[Red]\-#,##0&quot;р.&quot;"/>
    <numFmt numFmtId="165" formatCode="_-* #,##0.00&quot;р.&quot;_-;\-* #,##0.00&quot;р.&quot;_-;_-* &quot;-&quot;??&quot;р.&quot;_-;_-@_-"/>
    <numFmt numFmtId="166" formatCode="_-[$€-2]\ * #,##0_-;\-[$€-2]\ * #,##0_-;_-[$€-2]\ * &quot;-&quot;??_-;_-@_-"/>
    <numFmt numFmtId="167" formatCode="_-* #,##0&quot;р.&quot;_-;\-* #,##0&quot;р.&quot;_-;_-* &quot;-&quot;??&quot;р.&quot;_-;_-@_-"/>
    <numFmt numFmtId="168" formatCode="_-* #,##0.0000&quot;р.&quot;_-;\-* #,##0.0000&quot;р.&quot;_-;_-* &quot;-&quot;??&quot;р.&quot;_-;_-@_-"/>
    <numFmt numFmtId="169" formatCode="_-* #,##0&quot;р.&quot;_-;\-* #,##0&quot;р.&quot;_-;_-* &quot;-&quot;????&quot;р.&quot;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 Cyr"/>
      <charset val="204"/>
    </font>
    <font>
      <sz val="16"/>
      <name val="Arial Cyr"/>
      <charset val="204"/>
    </font>
    <font>
      <b/>
      <sz val="28"/>
      <color theme="1"/>
      <name val="Calibri"/>
      <family val="2"/>
      <charset val="204"/>
      <scheme val="minor"/>
    </font>
    <font>
      <b/>
      <sz val="72"/>
      <color theme="1"/>
      <name val="Calibri"/>
      <family val="2"/>
      <charset val="204"/>
      <scheme val="minor"/>
    </font>
    <font>
      <b/>
      <sz val="72"/>
      <color rgb="FFFF0000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0"/>
      <color theme="6" tint="-0.499984740745262"/>
      <name val="Arial"/>
      <family val="2"/>
      <charset val="204"/>
    </font>
    <font>
      <b/>
      <sz val="10"/>
      <color theme="6" tint="-0.499984740745262"/>
      <name val="Arial"/>
      <family val="2"/>
      <charset val="204"/>
    </font>
    <font>
      <b/>
      <i/>
      <sz val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4" fillId="0" borderId="0" applyFont="0" applyFill="0" applyBorder="0" applyAlignment="0" applyProtection="0"/>
    <xf numFmtId="0" fontId="7" fillId="5" borderId="0" applyNumberFormat="0" applyBorder="0" applyAlignment="0" applyProtection="0"/>
    <xf numFmtId="0" fontId="1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18" fillId="0" borderId="0"/>
    <xf numFmtId="0" fontId="4" fillId="0" borderId="0"/>
    <xf numFmtId="0" fontId="1" fillId="0" borderId="0"/>
    <xf numFmtId="0" fontId="4" fillId="0" borderId="0"/>
  </cellStyleXfs>
  <cellXfs count="212">
    <xf numFmtId="0" fontId="0" fillId="0" borderId="0" xfId="0"/>
    <xf numFmtId="0" fontId="0" fillId="2" borderId="0" xfId="0" applyFill="1" applyBorder="1"/>
    <xf numFmtId="0" fontId="0" fillId="6" borderId="0" xfId="0" applyFill="1"/>
    <xf numFmtId="167" fontId="5" fillId="5" borderId="15" xfId="6" applyNumberFormat="1" applyFont="1" applyBorder="1" applyAlignment="1">
      <alignment horizontal="center" vertical="center" wrapText="1"/>
    </xf>
    <xf numFmtId="0" fontId="0" fillId="2" borderId="0" xfId="0" applyFill="1"/>
    <xf numFmtId="0" fontId="3" fillId="7" borderId="12" xfId="0" applyFont="1" applyFill="1" applyBorder="1" applyAlignment="1">
      <alignment horizontal="left" vertical="top" wrapText="1"/>
    </xf>
    <xf numFmtId="0" fontId="3" fillId="7" borderId="13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166" fontId="3" fillId="7" borderId="12" xfId="5" applyNumberFormat="1" applyFont="1" applyFill="1" applyBorder="1" applyAlignment="1">
      <alignment horizontal="center" vertical="center" wrapText="1"/>
    </xf>
    <xf numFmtId="167" fontId="3" fillId="7" borderId="12" xfId="5" applyNumberFormat="1" applyFont="1" applyFill="1" applyBorder="1" applyAlignment="1">
      <alignment horizontal="center" vertical="center"/>
    </xf>
    <xf numFmtId="167" fontId="3" fillId="7" borderId="13" xfId="5" applyNumberFormat="1" applyFont="1" applyFill="1" applyBorder="1" applyAlignment="1">
      <alignment horizontal="center" vertical="center"/>
    </xf>
    <xf numFmtId="167" fontId="3" fillId="7" borderId="14" xfId="5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" fillId="2" borderId="0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 wrapText="1"/>
    </xf>
    <xf numFmtId="166" fontId="3" fillId="8" borderId="18" xfId="5" applyNumberFormat="1" applyFont="1" applyFill="1" applyBorder="1" applyAlignment="1">
      <alignment horizontal="left" vertical="center" wrapText="1"/>
    </xf>
    <xf numFmtId="166" fontId="3" fillId="8" borderId="19" xfId="5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166" fontId="3" fillId="8" borderId="21" xfId="5" applyNumberFormat="1" applyFont="1" applyFill="1" applyBorder="1" applyAlignment="1">
      <alignment horizontal="left" vertical="center" wrapText="1"/>
    </xf>
    <xf numFmtId="166" fontId="3" fillId="8" borderId="22" xfId="5" applyNumberFormat="1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166" fontId="3" fillId="8" borderId="24" xfId="5" applyNumberFormat="1" applyFont="1" applyFill="1" applyBorder="1" applyAlignment="1">
      <alignment horizontal="left" vertical="center" wrapText="1"/>
    </xf>
    <xf numFmtId="166" fontId="3" fillId="8" borderId="25" xfId="5" applyNumberFormat="1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 vertical="center" wrapText="1"/>
    </xf>
    <xf numFmtId="166" fontId="3" fillId="8" borderId="27" xfId="5" applyNumberFormat="1" applyFont="1" applyFill="1" applyBorder="1" applyAlignment="1">
      <alignment horizontal="left" vertical="center" wrapText="1"/>
    </xf>
    <xf numFmtId="166" fontId="3" fillId="8" borderId="28" xfId="5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166" fontId="3" fillId="8" borderId="41" xfId="5" applyNumberFormat="1" applyFont="1" applyFill="1" applyBorder="1" applyAlignment="1">
      <alignment horizontal="left" vertical="center" wrapText="1"/>
    </xf>
    <xf numFmtId="166" fontId="3" fillId="8" borderId="42" xfId="5" applyNumberFormat="1" applyFont="1" applyFill="1" applyBorder="1" applyAlignment="1">
      <alignment horizontal="left" vertical="center" wrapText="1"/>
    </xf>
    <xf numFmtId="166" fontId="3" fillId="8" borderId="43" xfId="5" applyNumberFormat="1" applyFont="1" applyFill="1" applyBorder="1" applyAlignment="1">
      <alignment horizontal="left" vertical="center" wrapText="1"/>
    </xf>
    <xf numFmtId="166" fontId="3" fillId="8" borderId="44" xfId="5" applyNumberFormat="1" applyFont="1" applyFill="1" applyBorder="1" applyAlignment="1">
      <alignment horizontal="left" vertical="center" wrapText="1"/>
    </xf>
    <xf numFmtId="167" fontId="3" fillId="2" borderId="30" xfId="5" applyNumberFormat="1" applyFont="1" applyFill="1" applyBorder="1" applyAlignment="1">
      <alignment horizontal="center" vertical="center"/>
    </xf>
    <xf numFmtId="166" fontId="3" fillId="2" borderId="33" xfId="5" applyNumberFormat="1" applyFont="1" applyFill="1" applyBorder="1" applyAlignment="1">
      <alignment horizontal="left" vertical="center" wrapText="1"/>
    </xf>
    <xf numFmtId="166" fontId="3" fillId="2" borderId="35" xfId="5" applyNumberFormat="1" applyFont="1" applyFill="1" applyBorder="1" applyAlignment="1">
      <alignment horizontal="left" vertical="center" wrapText="1"/>
    </xf>
    <xf numFmtId="0" fontId="6" fillId="3" borderId="12" xfId="0" applyFont="1" applyFill="1" applyBorder="1"/>
    <xf numFmtId="168" fontId="10" fillId="3" borderId="14" xfId="0" applyNumberFormat="1" applyFont="1" applyFill="1" applyBorder="1"/>
    <xf numFmtId="167" fontId="3" fillId="2" borderId="18" xfId="5" applyNumberFormat="1" applyFont="1" applyFill="1" applyBorder="1" applyAlignment="1">
      <alignment horizontal="left" vertical="center" wrapText="1"/>
    </xf>
    <xf numFmtId="167" fontId="3" fillId="2" borderId="28" xfId="5" applyNumberFormat="1" applyFont="1" applyFill="1" applyBorder="1" applyAlignment="1">
      <alignment horizontal="left" vertical="center" wrapText="1"/>
    </xf>
    <xf numFmtId="167" fontId="3" fillId="2" borderId="19" xfId="5" applyNumberFormat="1" applyFont="1" applyFill="1" applyBorder="1" applyAlignment="1">
      <alignment horizontal="left" vertical="center" wrapText="1"/>
    </xf>
    <xf numFmtId="167" fontId="3" fillId="2" borderId="21" xfId="5" applyNumberFormat="1" applyFont="1" applyFill="1" applyBorder="1" applyAlignment="1">
      <alignment horizontal="left" vertical="center" wrapText="1"/>
    </xf>
    <xf numFmtId="167" fontId="3" fillId="2" borderId="22" xfId="5" applyNumberFormat="1" applyFont="1" applyFill="1" applyBorder="1" applyAlignment="1">
      <alignment horizontal="left" vertical="center" wrapText="1"/>
    </xf>
    <xf numFmtId="167" fontId="3" fillId="2" borderId="24" xfId="5" applyNumberFormat="1" applyFont="1" applyFill="1" applyBorder="1" applyAlignment="1">
      <alignment horizontal="left" vertical="center" wrapText="1"/>
    </xf>
    <xf numFmtId="167" fontId="3" fillId="2" borderId="25" xfId="5" applyNumberFormat="1" applyFont="1" applyFill="1" applyBorder="1" applyAlignment="1">
      <alignment horizontal="left" vertical="center" wrapText="1"/>
    </xf>
    <xf numFmtId="167" fontId="3" fillId="2" borderId="27" xfId="5" applyNumberFormat="1" applyFont="1" applyFill="1" applyBorder="1" applyAlignment="1">
      <alignment horizontal="left" vertical="center" wrapText="1"/>
    </xf>
    <xf numFmtId="167" fontId="3" fillId="2" borderId="41" xfId="5" applyNumberFormat="1" applyFont="1" applyFill="1" applyBorder="1" applyAlignment="1">
      <alignment horizontal="left" vertical="center" wrapText="1"/>
    </xf>
    <xf numFmtId="167" fontId="3" fillId="2" borderId="42" xfId="5" applyNumberFormat="1" applyFont="1" applyFill="1" applyBorder="1" applyAlignment="1">
      <alignment horizontal="left" vertical="center" wrapText="1"/>
    </xf>
    <xf numFmtId="167" fontId="3" fillId="2" borderId="43" xfId="5" applyNumberFormat="1" applyFont="1" applyFill="1" applyBorder="1" applyAlignment="1">
      <alignment horizontal="left" vertical="center" wrapText="1"/>
    </xf>
    <xf numFmtId="167" fontId="3" fillId="2" borderId="44" xfId="5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169" fontId="0" fillId="0" borderId="0" xfId="0" applyNumberFormat="1"/>
    <xf numFmtId="167" fontId="0" fillId="0" borderId="0" xfId="0" applyNumberFormat="1"/>
    <xf numFmtId="0" fontId="0" fillId="0" borderId="0" xfId="0" applyBorder="1"/>
    <xf numFmtId="0" fontId="0" fillId="0" borderId="33" xfId="0" applyBorder="1"/>
    <xf numFmtId="0" fontId="0" fillId="0" borderId="6" xfId="0" applyBorder="1"/>
    <xf numFmtId="0" fontId="13" fillId="0" borderId="0" xfId="0" applyFont="1"/>
    <xf numFmtId="0" fontId="14" fillId="0" borderId="0" xfId="0" applyFont="1" applyAlignment="1">
      <alignment horizontal="center" vertical="center"/>
    </xf>
    <xf numFmtId="164" fontId="15" fillId="0" borderId="0" xfId="0" applyNumberFormat="1" applyFont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 wrapText="1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3" fillId="7" borderId="12" xfId="0" applyFont="1" applyFill="1" applyBorder="1" applyAlignment="1" applyProtection="1">
      <alignment horizontal="left" vertical="top" wrapText="1"/>
      <protection hidden="1"/>
    </xf>
    <xf numFmtId="0" fontId="3" fillId="7" borderId="13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167" fontId="3" fillId="8" borderId="18" xfId="5" applyNumberFormat="1" applyFont="1" applyFill="1" applyBorder="1" applyAlignment="1" applyProtection="1">
      <alignment horizontal="left" vertical="center" wrapText="1"/>
      <protection hidden="1"/>
    </xf>
    <xf numFmtId="167" fontId="3" fillId="8" borderId="19" xfId="5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167" fontId="3" fillId="8" borderId="21" xfId="5" applyNumberFormat="1" applyFont="1" applyFill="1" applyBorder="1" applyAlignment="1" applyProtection="1">
      <alignment horizontal="left" vertical="center" wrapText="1"/>
      <protection hidden="1"/>
    </xf>
    <xf numFmtId="167" fontId="3" fillId="8" borderId="22" xfId="5" applyNumberFormat="1" applyFont="1" applyFill="1" applyBorder="1" applyAlignment="1" applyProtection="1">
      <alignment horizontal="left" vertical="center" wrapText="1"/>
      <protection hidden="1"/>
    </xf>
    <xf numFmtId="167" fontId="3" fillId="8" borderId="24" xfId="5" applyNumberFormat="1" applyFont="1" applyFill="1" applyBorder="1" applyAlignment="1" applyProtection="1">
      <alignment horizontal="left" vertical="center" wrapText="1"/>
      <protection hidden="1"/>
    </xf>
    <xf numFmtId="167" fontId="3" fillId="8" borderId="25" xfId="5" applyNumberFormat="1" applyFont="1" applyFill="1" applyBorder="1" applyAlignment="1" applyProtection="1">
      <alignment horizontal="left" vertical="center" wrapText="1"/>
      <protection hidden="1"/>
    </xf>
    <xf numFmtId="167" fontId="3" fillId="8" borderId="27" xfId="5" applyNumberFormat="1" applyFont="1" applyFill="1" applyBorder="1" applyAlignment="1" applyProtection="1">
      <alignment horizontal="left" vertical="center" wrapText="1"/>
      <protection hidden="1"/>
    </xf>
    <xf numFmtId="167" fontId="3" fillId="8" borderId="28" xfId="5" applyNumberFormat="1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horizontal="left" vertical="top" wrapText="1"/>
      <protection hidden="1"/>
    </xf>
    <xf numFmtId="167" fontId="3" fillId="2" borderId="4" xfId="5" applyNumberFormat="1" applyFont="1" applyFill="1" applyBorder="1" applyAlignment="1" applyProtection="1">
      <alignment horizontal="left" vertical="center" wrapText="1"/>
      <protection hidden="1"/>
    </xf>
    <xf numFmtId="167" fontId="0" fillId="2" borderId="0" xfId="5" applyNumberFormat="1" applyFont="1" applyFill="1" applyBorder="1" applyProtection="1">
      <protection hidden="1"/>
    </xf>
    <xf numFmtId="0" fontId="3" fillId="2" borderId="8" xfId="0" applyFont="1" applyFill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167" fontId="3" fillId="4" borderId="10" xfId="5" applyNumberFormat="1" applyFont="1" applyFill="1" applyBorder="1" applyAlignment="1" applyProtection="1">
      <alignment horizontal="left" vertical="center" wrapText="1"/>
      <protection hidden="1"/>
    </xf>
    <xf numFmtId="167" fontId="0" fillId="2" borderId="0" xfId="5" applyNumberFormat="1" applyFont="1" applyFill="1" applyProtection="1">
      <protection hidden="1"/>
    </xf>
    <xf numFmtId="0" fontId="3" fillId="2" borderId="9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67" fontId="3" fillId="4" borderId="38" xfId="5" applyNumberFormat="1" applyFont="1" applyFill="1" applyBorder="1" applyAlignment="1" applyProtection="1">
      <alignment horizontal="left" vertical="center" wrapText="1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 hidden="1"/>
    </xf>
    <xf numFmtId="0" fontId="9" fillId="2" borderId="9" xfId="0" applyFont="1" applyFill="1" applyBorder="1" applyAlignment="1" applyProtection="1">
      <alignment horizontal="left" vertical="center"/>
      <protection hidden="1"/>
    </xf>
    <xf numFmtId="0" fontId="9" fillId="2" borderId="2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horizontal="left" vertical="center"/>
      <protection hidden="1"/>
    </xf>
    <xf numFmtId="166" fontId="3" fillId="2" borderId="0" xfId="0" applyNumberFormat="1" applyFont="1" applyFill="1" applyBorder="1" applyAlignment="1" applyProtection="1">
      <alignment horizontal="left" vertical="center"/>
      <protection hidden="1"/>
    </xf>
    <xf numFmtId="166" fontId="3" fillId="2" borderId="0" xfId="5" applyNumberFormat="1" applyFont="1" applyFill="1" applyBorder="1" applyAlignment="1" applyProtection="1">
      <alignment horizontal="left" vertical="center"/>
      <protection hidden="1"/>
    </xf>
    <xf numFmtId="0" fontId="1" fillId="2" borderId="6" xfId="0" applyFont="1" applyFill="1" applyBorder="1" applyAlignment="1" applyProtection="1">
      <alignment horizontal="left" vertical="center"/>
      <protection hidden="1"/>
    </xf>
    <xf numFmtId="0" fontId="3" fillId="2" borderId="9" xfId="0" applyFont="1" applyFill="1" applyBorder="1" applyAlignment="1" applyProtection="1">
      <alignment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45" xfId="0" applyFont="1" applyFill="1" applyBorder="1" applyAlignment="1" applyProtection="1">
      <alignment horizontal="left" vertical="center"/>
      <protection hidden="1"/>
    </xf>
    <xf numFmtId="167" fontId="3" fillId="0" borderId="13" xfId="5" applyNumberFormat="1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14" fontId="13" fillId="0" borderId="0" xfId="0" applyNumberFormat="1" applyFont="1" applyAlignment="1">
      <alignment horizontal="center" vertical="center"/>
    </xf>
    <xf numFmtId="0" fontId="11" fillId="2" borderId="7" xfId="0" applyFont="1" applyFill="1" applyBorder="1" applyAlignment="1" applyProtection="1">
      <alignment vertical="center"/>
      <protection hidden="1"/>
    </xf>
    <xf numFmtId="14" fontId="11" fillId="2" borderId="7" xfId="0" applyNumberFormat="1" applyFont="1" applyFill="1" applyBorder="1" applyAlignment="1" applyProtection="1">
      <alignment vertical="center"/>
      <protection hidden="1"/>
    </xf>
    <xf numFmtId="0" fontId="3" fillId="7" borderId="50" xfId="0" applyFont="1" applyFill="1" applyBorder="1" applyAlignment="1" applyProtection="1">
      <alignment horizontal="left" vertical="top"/>
      <protection hidden="1"/>
    </xf>
    <xf numFmtId="0" fontId="3" fillId="2" borderId="13" xfId="0" applyFont="1" applyFill="1" applyBorder="1" applyAlignment="1" applyProtection="1">
      <alignment horizontal="left" vertical="center"/>
      <protection hidden="1"/>
    </xf>
    <xf numFmtId="0" fontId="0" fillId="2" borderId="0" xfId="0" applyFill="1" applyAlignment="1" applyProtection="1">
      <protection hidden="1"/>
    </xf>
    <xf numFmtId="167" fontId="3" fillId="4" borderId="51" xfId="5" applyNumberFormat="1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horizontal="left" vertical="top" indent="2"/>
      <protection hidden="1"/>
    </xf>
    <xf numFmtId="0" fontId="3" fillId="2" borderId="7" xfId="0" applyFont="1" applyFill="1" applyBorder="1" applyAlignment="1" applyProtection="1">
      <alignment horizontal="left" vertical="top" indent="2"/>
      <protection hidden="1"/>
    </xf>
    <xf numFmtId="0" fontId="3" fillId="2" borderId="9" xfId="0" applyFont="1" applyFill="1" applyBorder="1" applyAlignment="1" applyProtection="1">
      <alignment horizontal="left" vertical="top" indent="2"/>
      <protection hidden="1"/>
    </xf>
    <xf numFmtId="0" fontId="3" fillId="2" borderId="47" xfId="0" applyFont="1" applyFill="1" applyBorder="1" applyAlignment="1" applyProtection="1">
      <alignment horizontal="left" vertical="top" indent="2"/>
      <protection hidden="1"/>
    </xf>
    <xf numFmtId="0" fontId="1" fillId="2" borderId="53" xfId="0" applyFont="1" applyFill="1" applyBorder="1" applyAlignment="1" applyProtection="1">
      <alignment vertical="center"/>
      <protection hidden="1"/>
    </xf>
    <xf numFmtId="0" fontId="1" fillId="2" borderId="53" xfId="0" applyFont="1" applyFill="1" applyBorder="1" applyAlignment="1" applyProtection="1">
      <alignment horizontal="left" vertical="center"/>
      <protection hidden="1"/>
    </xf>
    <xf numFmtId="0" fontId="1" fillId="2" borderId="55" xfId="0" applyFont="1" applyFill="1" applyBorder="1" applyAlignment="1" applyProtection="1">
      <alignment horizontal="left" vertical="center"/>
      <protection hidden="1"/>
    </xf>
    <xf numFmtId="167" fontId="3" fillId="4" borderId="54" xfId="5" applyNumberFormat="1" applyFont="1" applyFill="1" applyBorder="1" applyAlignment="1" applyProtection="1">
      <alignment horizontal="center" vertical="center" wrapText="1"/>
      <protection hidden="1"/>
    </xf>
    <xf numFmtId="167" fontId="5" fillId="5" borderId="12" xfId="6" applyNumberFormat="1" applyFont="1" applyBorder="1" applyAlignment="1" applyProtection="1">
      <alignment horizontal="center" vertical="center" wrapText="1"/>
      <protection hidden="1"/>
    </xf>
    <xf numFmtId="0" fontId="5" fillId="5" borderId="30" xfId="6" applyFont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0" fillId="0" borderId="0" xfId="0" applyAlignment="1"/>
    <xf numFmtId="0" fontId="5" fillId="5" borderId="30" xfId="6" applyFont="1" applyBorder="1" applyAlignment="1" applyProtection="1">
      <alignment horizontal="center" vertical="center"/>
      <protection hidden="1"/>
    </xf>
    <xf numFmtId="165" fontId="3" fillId="2" borderId="0" xfId="5" applyFont="1" applyFill="1" applyBorder="1" applyAlignment="1" applyProtection="1">
      <alignment horizontal="left" vertical="center"/>
      <protection hidden="1"/>
    </xf>
    <xf numFmtId="0" fontId="5" fillId="5" borderId="13" xfId="6" applyFont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9" fillId="2" borderId="7" xfId="0" applyFont="1" applyFill="1" applyBorder="1" applyAlignment="1" applyProtection="1">
      <alignment horizontal="left" vertical="center"/>
      <protection hidden="1"/>
    </xf>
    <xf numFmtId="167" fontId="5" fillId="5" borderId="50" xfId="6" applyNumberFormat="1" applyFont="1" applyBorder="1" applyAlignment="1" applyProtection="1">
      <alignment horizontal="center" vertical="center" wrapText="1"/>
      <protection hidden="1"/>
    </xf>
    <xf numFmtId="167" fontId="3" fillId="4" borderId="56" xfId="5" applyNumberFormat="1" applyFont="1" applyFill="1" applyBorder="1" applyAlignment="1" applyProtection="1">
      <alignment horizontal="left" vertical="center" wrapText="1"/>
      <protection hidden="1"/>
    </xf>
    <xf numFmtId="167" fontId="3" fillId="4" borderId="57" xfId="5" applyNumberFormat="1" applyFont="1" applyFill="1" applyBorder="1" applyAlignment="1" applyProtection="1">
      <alignment horizontal="left" vertical="center" wrapText="1"/>
      <protection hidden="1"/>
    </xf>
    <xf numFmtId="167" fontId="3" fillId="4" borderId="58" xfId="5" applyNumberFormat="1" applyFont="1" applyFill="1" applyBorder="1" applyAlignment="1" applyProtection="1">
      <alignment horizontal="left" vertical="center" wrapText="1"/>
      <protection hidden="1"/>
    </xf>
    <xf numFmtId="0" fontId="3" fillId="7" borderId="14" xfId="0" applyFont="1" applyFill="1" applyBorder="1" applyAlignment="1" applyProtection="1">
      <alignment horizontal="center" vertical="center"/>
      <protection hidden="1"/>
    </xf>
    <xf numFmtId="0" fontId="5" fillId="5" borderId="50" xfId="6" applyFont="1" applyBorder="1" applyAlignment="1" applyProtection="1">
      <alignment horizontal="center" vertical="center"/>
      <protection hidden="1"/>
    </xf>
    <xf numFmtId="14" fontId="11" fillId="2" borderId="0" xfId="0" applyNumberFormat="1" applyFont="1" applyFill="1" applyAlignment="1" applyProtection="1">
      <alignment horizontal="center" vertical="center"/>
      <protection hidden="1"/>
    </xf>
    <xf numFmtId="0" fontId="5" fillId="5" borderId="12" xfId="6" applyFont="1" applyBorder="1" applyAlignment="1" applyProtection="1">
      <alignment horizontal="left" vertical="center"/>
      <protection hidden="1"/>
    </xf>
    <xf numFmtId="0" fontId="5" fillId="5" borderId="14" xfId="6" applyFont="1" applyBorder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 applyProtection="1">
      <alignment horizontal="left" vertical="center" wrapText="1"/>
      <protection hidden="1"/>
    </xf>
    <xf numFmtId="0" fontId="3" fillId="2" borderId="12" xfId="0" applyFont="1" applyFill="1" applyBorder="1" applyAlignment="1" applyProtection="1">
      <alignment horizontal="left" vertical="center"/>
      <protection hidden="1"/>
    </xf>
    <xf numFmtId="0" fontId="1" fillId="2" borderId="14" xfId="0" applyFont="1" applyFill="1" applyBorder="1" applyAlignment="1" applyProtection="1">
      <alignment horizontal="left" vertical="center" wrapText="1"/>
      <protection hidden="1"/>
    </xf>
    <xf numFmtId="167" fontId="3" fillId="4" borderId="16" xfId="5" applyNumberFormat="1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166" fontId="3" fillId="2" borderId="0" xfId="5" applyNumberFormat="1" applyFont="1" applyFill="1" applyBorder="1" applyAlignment="1" applyProtection="1">
      <alignment horizontal="left" vertical="center" wrapText="1"/>
      <protection hidden="1"/>
    </xf>
    <xf numFmtId="167" fontId="3" fillId="4" borderId="64" xfId="5" applyNumberFormat="1" applyFont="1" applyFill="1" applyBorder="1" applyAlignment="1" applyProtection="1">
      <alignment horizontal="left" vertical="center" wrapText="1"/>
      <protection hidden="1"/>
    </xf>
    <xf numFmtId="0" fontId="9" fillId="2" borderId="61" xfId="0" applyFont="1" applyFill="1" applyBorder="1" applyAlignment="1" applyProtection="1">
      <alignment horizontal="left" vertical="center"/>
      <protection hidden="1"/>
    </xf>
    <xf numFmtId="0" fontId="3" fillId="2" borderId="59" xfId="0" applyFont="1" applyFill="1" applyBorder="1" applyAlignment="1" applyProtection="1">
      <alignment horizontal="left" vertical="center"/>
      <protection hidden="1"/>
    </xf>
    <xf numFmtId="0" fontId="1" fillId="2" borderId="59" xfId="0" applyFont="1" applyFill="1" applyBorder="1" applyAlignment="1" applyProtection="1">
      <alignment horizontal="left" vertical="center"/>
      <protection hidden="1"/>
    </xf>
    <xf numFmtId="0" fontId="1" fillId="2" borderId="59" xfId="0" applyFont="1" applyFill="1" applyBorder="1" applyAlignment="1" applyProtection="1">
      <alignment vertical="center"/>
      <protection hidden="1"/>
    </xf>
    <xf numFmtId="0" fontId="19" fillId="2" borderId="61" xfId="0" applyFont="1" applyFill="1" applyBorder="1" applyAlignment="1" applyProtection="1">
      <alignment horizontal="left" vertical="center"/>
      <protection hidden="1"/>
    </xf>
    <xf numFmtId="167" fontId="20" fillId="4" borderId="38" xfId="5" applyNumberFormat="1" applyFont="1" applyFill="1" applyBorder="1" applyAlignment="1" applyProtection="1">
      <alignment horizontal="left" vertical="center" wrapText="1"/>
      <protection hidden="1"/>
    </xf>
    <xf numFmtId="167" fontId="20" fillId="4" borderId="63" xfId="5" applyNumberFormat="1" applyFont="1" applyFill="1" applyBorder="1" applyAlignment="1" applyProtection="1">
      <alignment horizontal="left" vertical="center" wrapText="1"/>
      <protection hidden="1"/>
    </xf>
    <xf numFmtId="0" fontId="5" fillId="5" borderId="12" xfId="6" applyFont="1" applyBorder="1" applyAlignment="1" applyProtection="1">
      <alignment vertical="center"/>
      <protection hidden="1"/>
    </xf>
    <xf numFmtId="0" fontId="5" fillId="5" borderId="13" xfId="6" applyFont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167" fontId="3" fillId="4" borderId="62" xfId="5" applyNumberFormat="1" applyFont="1" applyFill="1" applyBorder="1" applyAlignment="1" applyProtection="1">
      <alignment horizontal="left" vertical="center" wrapText="1"/>
      <protection hidden="1"/>
    </xf>
    <xf numFmtId="167" fontId="3" fillId="4" borderId="11" xfId="5" applyNumberFormat="1" applyFont="1" applyFill="1" applyBorder="1" applyAlignment="1" applyProtection="1">
      <alignment horizontal="left" vertical="center" wrapText="1"/>
      <protection hidden="1"/>
    </xf>
    <xf numFmtId="0" fontId="16" fillId="2" borderId="49" xfId="0" applyFont="1" applyFill="1" applyBorder="1" applyAlignment="1">
      <alignment horizontal="right" vertical="center"/>
    </xf>
    <xf numFmtId="0" fontId="16" fillId="2" borderId="60" xfId="0" applyFont="1" applyFill="1" applyBorder="1" applyAlignment="1">
      <alignment horizontal="right" vertical="center"/>
    </xf>
    <xf numFmtId="0" fontId="8" fillId="0" borderId="0" xfId="0" applyFont="1" applyFill="1" applyAlignment="1" applyProtection="1">
      <alignment horizontal="center" wrapTex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left" vertical="center" wrapText="1"/>
      <protection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left" vertical="center" wrapText="1"/>
      <protection hidden="1"/>
    </xf>
    <xf numFmtId="0" fontId="5" fillId="5" borderId="12" xfId="6" applyFont="1" applyBorder="1" applyAlignment="1" applyProtection="1">
      <alignment horizontal="center" vertical="center" wrapText="1"/>
      <protection hidden="1"/>
    </xf>
    <xf numFmtId="0" fontId="5" fillId="5" borderId="13" xfId="6" applyFont="1" applyBorder="1" applyAlignment="1" applyProtection="1">
      <alignment horizontal="center" vertical="center" wrapText="1"/>
      <protection hidden="1"/>
    </xf>
    <xf numFmtId="167" fontId="5" fillId="5" borderId="12" xfId="6" applyNumberFormat="1" applyFont="1" applyBorder="1" applyAlignment="1" applyProtection="1">
      <alignment horizontal="center" vertical="center" wrapText="1"/>
      <protection hidden="1"/>
    </xf>
    <xf numFmtId="167" fontId="5" fillId="5" borderId="13" xfId="6" applyNumberFormat="1" applyFont="1" applyBorder="1" applyAlignment="1" applyProtection="1">
      <alignment horizontal="center" vertical="center" wrapText="1"/>
      <protection hidden="1"/>
    </xf>
    <xf numFmtId="167" fontId="5" fillId="5" borderId="14" xfId="6" applyNumberFormat="1" applyFont="1" applyBorder="1" applyAlignment="1" applyProtection="1">
      <alignment horizontal="center" vertical="center" wrapText="1"/>
      <protection hidden="1"/>
    </xf>
    <xf numFmtId="0" fontId="5" fillId="5" borderId="4" xfId="6" applyFont="1" applyBorder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right" vertical="center"/>
      <protection hidden="1"/>
    </xf>
    <xf numFmtId="0" fontId="3" fillId="2" borderId="8" xfId="0" applyFont="1" applyFill="1" applyBorder="1" applyAlignment="1" applyProtection="1">
      <alignment horizontal="center" vertical="top" wrapText="1"/>
      <protection hidden="1"/>
    </xf>
    <xf numFmtId="0" fontId="3" fillId="2" borderId="9" xfId="0" applyFont="1" applyFill="1" applyBorder="1" applyAlignment="1" applyProtection="1">
      <alignment horizontal="center" vertical="top" wrapText="1"/>
      <protection hidden="1"/>
    </xf>
    <xf numFmtId="0" fontId="3" fillId="2" borderId="2" xfId="0" applyFont="1" applyFill="1" applyBorder="1" applyAlignment="1" applyProtection="1">
      <alignment horizontal="center" vertical="top" wrapText="1"/>
      <protection hidden="1"/>
    </xf>
    <xf numFmtId="0" fontId="3" fillId="2" borderId="8" xfId="0" applyFont="1" applyFill="1" applyBorder="1" applyAlignment="1" applyProtection="1">
      <alignment horizontal="left" vertical="top" wrapText="1"/>
      <protection hidden="1"/>
    </xf>
    <xf numFmtId="0" fontId="3" fillId="2" borderId="4" xfId="0" applyFont="1" applyFill="1" applyBorder="1" applyAlignment="1" applyProtection="1">
      <alignment horizontal="left" vertical="top" wrapText="1"/>
      <protection hidden="1"/>
    </xf>
    <xf numFmtId="0" fontId="3" fillId="2" borderId="9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1" fillId="2" borderId="30" xfId="0" applyFont="1" applyFill="1" applyBorder="1" applyAlignment="1" applyProtection="1">
      <alignment horizontal="center" vertical="center" wrapText="1"/>
      <protection hidden="1"/>
    </xf>
    <xf numFmtId="0" fontId="1" fillId="2" borderId="33" xfId="0" applyFont="1" applyFill="1" applyBorder="1" applyAlignment="1" applyProtection="1">
      <alignment horizontal="center" vertical="center" wrapText="1"/>
      <protection hidden="1"/>
    </xf>
    <xf numFmtId="0" fontId="1" fillId="2" borderId="46" xfId="0" applyFont="1" applyFill="1" applyBorder="1" applyAlignment="1" applyProtection="1">
      <alignment horizontal="center" vertical="center" wrapText="1"/>
      <protection hidden="1"/>
    </xf>
    <xf numFmtId="167" fontId="3" fillId="4" borderId="32" xfId="5" applyNumberFormat="1" applyFont="1" applyFill="1" applyBorder="1" applyAlignment="1" applyProtection="1">
      <alignment horizontal="center" vertical="center" wrapText="1"/>
      <protection hidden="1"/>
    </xf>
    <xf numFmtId="167" fontId="3" fillId="4" borderId="34" xfId="5" applyNumberFormat="1" applyFont="1" applyFill="1" applyBorder="1" applyAlignment="1" applyProtection="1">
      <alignment horizontal="center" vertical="center" wrapText="1"/>
      <protection hidden="1"/>
    </xf>
    <xf numFmtId="167" fontId="3" fillId="4" borderId="48" xfId="5" applyNumberFormat="1" applyFont="1" applyFill="1" applyBorder="1" applyAlignment="1" applyProtection="1">
      <alignment horizontal="center" vertical="center" wrapText="1"/>
      <protection hidden="1"/>
    </xf>
    <xf numFmtId="167" fontId="3" fillId="4" borderId="36" xfId="5" applyNumberFormat="1" applyFont="1" applyFill="1" applyBorder="1" applyAlignment="1" applyProtection="1">
      <alignment horizontal="center" vertical="center" wrapText="1"/>
      <protection hidden="1"/>
    </xf>
    <xf numFmtId="0" fontId="5" fillId="5" borderId="8" xfId="6" applyFont="1" applyBorder="1" applyAlignment="1" applyProtection="1">
      <alignment horizontal="center" vertical="center" wrapText="1"/>
      <protection hidden="1"/>
    </xf>
    <xf numFmtId="167" fontId="5" fillId="5" borderId="39" xfId="6" applyNumberFormat="1" applyFont="1" applyBorder="1" applyAlignment="1">
      <alignment horizontal="center" vertical="center" wrapText="1"/>
    </xf>
    <xf numFmtId="167" fontId="5" fillId="5" borderId="31" xfId="6" applyNumberFormat="1" applyFont="1" applyBorder="1" applyAlignment="1">
      <alignment horizontal="center" vertical="center" wrapText="1"/>
    </xf>
    <xf numFmtId="167" fontId="5" fillId="5" borderId="40" xfId="6" applyNumberFormat="1" applyFont="1" applyBorder="1" applyAlignment="1">
      <alignment horizontal="center" vertical="center" wrapText="1"/>
    </xf>
    <xf numFmtId="167" fontId="5" fillId="5" borderId="37" xfId="6" applyNumberFormat="1" applyFont="1" applyBorder="1" applyAlignment="1">
      <alignment horizontal="center" vertical="center" wrapText="1"/>
    </xf>
    <xf numFmtId="0" fontId="5" fillId="5" borderId="12" xfId="6" applyFont="1" applyBorder="1" applyAlignment="1">
      <alignment horizontal="center" vertical="center" wrapText="1"/>
    </xf>
    <xf numFmtId="0" fontId="5" fillId="5" borderId="13" xfId="6" applyFont="1" applyBorder="1" applyAlignment="1">
      <alignment horizontal="center" vertical="center" wrapText="1"/>
    </xf>
    <xf numFmtId="0" fontId="5" fillId="5" borderId="14" xfId="6" applyFont="1" applyBorder="1" applyAlignment="1">
      <alignment horizontal="center" vertical="center" wrapText="1"/>
    </xf>
    <xf numFmtId="167" fontId="5" fillId="5" borderId="8" xfId="6" applyNumberFormat="1" applyFont="1" applyBorder="1" applyAlignment="1">
      <alignment horizontal="center" vertical="center" wrapText="1"/>
    </xf>
    <xf numFmtId="167" fontId="5" fillId="5" borderId="5" xfId="6" applyNumberFormat="1" applyFont="1" applyBorder="1" applyAlignment="1">
      <alignment horizontal="center" vertical="center" wrapText="1"/>
    </xf>
    <xf numFmtId="167" fontId="5" fillId="5" borderId="2" xfId="6" applyNumberFormat="1" applyFont="1" applyBorder="1" applyAlignment="1">
      <alignment horizontal="center" vertical="center" wrapText="1"/>
    </xf>
    <xf numFmtId="167" fontId="5" fillId="5" borderId="3" xfId="6" applyNumberFormat="1" applyFont="1" applyBorder="1" applyAlignment="1">
      <alignment horizontal="center" vertical="center" wrapText="1"/>
    </xf>
    <xf numFmtId="0" fontId="5" fillId="5" borderId="5" xfId="6" applyFont="1" applyBorder="1" applyAlignment="1">
      <alignment horizontal="center" vertical="center" wrapText="1"/>
    </xf>
    <xf numFmtId="0" fontId="9" fillId="0" borderId="65" xfId="0" applyFont="1" applyFill="1" applyBorder="1" applyAlignment="1" applyProtection="1">
      <alignment horizontal="left" vertical="top" wrapText="1"/>
      <protection hidden="1"/>
    </xf>
    <xf numFmtId="0" fontId="9" fillId="0" borderId="53" xfId="0" applyFont="1" applyFill="1" applyBorder="1" applyAlignment="1" applyProtection="1">
      <alignment horizontal="left" vertical="top" wrapText="1"/>
      <protection hidden="1"/>
    </xf>
    <xf numFmtId="0" fontId="9" fillId="0" borderId="52" xfId="0" applyFont="1" applyFill="1" applyBorder="1" applyAlignment="1" applyProtection="1">
      <alignment horizontal="left" vertical="top" wrapText="1"/>
      <protection hidden="1"/>
    </xf>
    <xf numFmtId="0" fontId="3" fillId="2" borderId="7" xfId="0" applyFont="1" applyFill="1" applyBorder="1" applyAlignment="1" applyProtection="1">
      <alignment horizontal="left" vertical="center" wrapText="1"/>
      <protection hidden="1"/>
    </xf>
  </cellXfs>
  <cellStyles count="22">
    <cellStyle name="Акцент1" xfId="6" builtinId="29"/>
    <cellStyle name="Денежный" xfId="5" builtinId="4"/>
    <cellStyle name="Денежный 2" xfId="3"/>
    <cellStyle name="Денежный 2 2" xfId="9"/>
    <cellStyle name="Денежный 2 3" xfId="10"/>
    <cellStyle name="Денежный 2 4" xfId="11"/>
    <cellStyle name="Денежный 2 5" xfId="8"/>
    <cellStyle name="Денежный 3" xfId="12"/>
    <cellStyle name="Денежный 4" xfId="13"/>
    <cellStyle name="Денежный 5" xfId="14"/>
    <cellStyle name="Денежный 6" xfId="15"/>
    <cellStyle name="Обычный" xfId="0" builtinId="0"/>
    <cellStyle name="Обычный 2" xfId="1"/>
    <cellStyle name="Обычный 3" xfId="4"/>
    <cellStyle name="Обычный 3 2" xfId="16"/>
    <cellStyle name="Обычный 4" xfId="17"/>
    <cellStyle name="Обычный 5" xfId="18"/>
    <cellStyle name="Обычный 6" xfId="19"/>
    <cellStyle name="Обычный 7" xfId="20"/>
    <cellStyle name="Обычный 8" xfId="21"/>
    <cellStyle name="Обычный 9" xfId="7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19</xdr:row>
      <xdr:rowOff>68745</xdr:rowOff>
    </xdr:from>
    <xdr:to>
      <xdr:col>7</xdr:col>
      <xdr:colOff>895350</xdr:colOff>
      <xdr:row>20</xdr:row>
      <xdr:rowOff>1857375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184" t="5042" b="3082"/>
        <a:stretch/>
      </xdr:blipFill>
      <xdr:spPr>
        <a:xfrm>
          <a:off x="76200" y="4269270"/>
          <a:ext cx="6505575" cy="197913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5"/>
  <sheetViews>
    <sheetView workbookViewId="0">
      <selection activeCell="B11" sqref="B11"/>
    </sheetView>
  </sheetViews>
  <sheetFormatPr defaultRowHeight="15" x14ac:dyDescent="0.25"/>
  <cols>
    <col min="1" max="1" width="45.85546875" bestFit="1" customWidth="1"/>
    <col min="3" max="3" width="29.85546875" bestFit="1" customWidth="1"/>
  </cols>
  <sheetData>
    <row r="1" spans="1:3" ht="36" x14ac:dyDescent="0.55000000000000004">
      <c r="A1" s="61" t="s">
        <v>95</v>
      </c>
    </row>
    <row r="2" spans="1:3" ht="92.25" x14ac:dyDescent="0.25">
      <c r="A2" s="62" t="s">
        <v>55</v>
      </c>
      <c r="B2" s="62" t="s">
        <v>56</v>
      </c>
      <c r="C2" s="63">
        <v>71</v>
      </c>
    </row>
    <row r="5" spans="1:3" ht="36" x14ac:dyDescent="0.55000000000000004">
      <c r="A5" s="61" t="s">
        <v>57</v>
      </c>
      <c r="C5" s="109">
        <v>42522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W50"/>
  <sheetViews>
    <sheetView view="pageBreakPreview" topLeftCell="A4" zoomScale="85" zoomScaleNormal="100" zoomScaleSheetLayoutView="85" workbookViewId="0">
      <selection activeCell="R50" sqref="Q50:R50"/>
    </sheetView>
  </sheetViews>
  <sheetFormatPr defaultRowHeight="15" x14ac:dyDescent="0.25"/>
  <cols>
    <col min="1" max="1" width="20.140625" bestFit="1" customWidth="1"/>
    <col min="3" max="4" width="0" hidden="1" customWidth="1"/>
    <col min="5" max="5" width="11.140625" bestFit="1" customWidth="1"/>
    <col min="6" max="6" width="10" hidden="1" customWidth="1"/>
    <col min="7" max="7" width="0" hidden="1" customWidth="1"/>
    <col min="8" max="8" width="10" hidden="1" customWidth="1"/>
    <col min="9" max="9" width="11" hidden="1" customWidth="1"/>
    <col min="10" max="10" width="0" hidden="1" customWidth="1"/>
    <col min="11" max="11" width="10" hidden="1" customWidth="1"/>
    <col min="12" max="12" width="12.140625" bestFit="1" customWidth="1"/>
    <col min="13" max="13" width="11.42578125" bestFit="1" customWidth="1"/>
    <col min="14" max="15" width="11" bestFit="1" customWidth="1"/>
    <col min="16" max="16" width="10.7109375" bestFit="1" customWidth="1"/>
    <col min="17" max="17" width="10.140625" bestFit="1" customWidth="1"/>
    <col min="18" max="18" width="6" bestFit="1" customWidth="1"/>
  </cols>
  <sheetData>
    <row r="1" spans="1:23" s="1" customFormat="1" ht="15.75" thickBot="1" x14ac:dyDescent="0.3">
      <c r="C1" s="55"/>
      <c r="D1" s="55"/>
      <c r="E1" s="55"/>
      <c r="L1" s="40" t="s">
        <v>36</v>
      </c>
      <c r="M1" s="41">
        <v>66</v>
      </c>
    </row>
    <row r="2" spans="1:23" s="1" customFormat="1" ht="4.5" customHeight="1" thickBot="1" x14ac:dyDescent="0.3">
      <c r="A2" s="203" t="s">
        <v>29</v>
      </c>
      <c r="B2" s="204"/>
      <c r="C2" s="55"/>
      <c r="D2" s="55"/>
      <c r="E2" s="55"/>
    </row>
    <row r="3" spans="1:23" s="1" customFormat="1" ht="30.75" thickBot="1" x14ac:dyDescent="0.3">
      <c r="A3" s="205"/>
      <c r="B3" s="206"/>
      <c r="C3" s="55"/>
      <c r="D3" s="55"/>
      <c r="E3" s="32"/>
      <c r="F3" s="3" t="s">
        <v>18</v>
      </c>
      <c r="G3" s="200" t="s">
        <v>19</v>
      </c>
      <c r="H3" s="201"/>
      <c r="I3" s="201"/>
      <c r="J3" s="207"/>
      <c r="L3" s="200" t="s">
        <v>19</v>
      </c>
      <c r="M3" s="201"/>
      <c r="N3" s="201"/>
      <c r="O3" s="207"/>
    </row>
    <row r="4" spans="1:23" s="12" customFormat="1" ht="15.75" customHeight="1" thickBot="1" x14ac:dyDescent="0.3">
      <c r="A4" s="5" t="s">
        <v>43</v>
      </c>
      <c r="B4" s="6"/>
      <c r="C4" s="6"/>
      <c r="D4" s="6"/>
      <c r="E4" s="7"/>
      <c r="F4" s="8"/>
      <c r="G4" s="9" t="s">
        <v>20</v>
      </c>
      <c r="H4" s="10" t="s">
        <v>21</v>
      </c>
      <c r="I4" s="10" t="s">
        <v>35</v>
      </c>
      <c r="J4" s="37"/>
      <c r="L4" s="9" t="s">
        <v>20</v>
      </c>
      <c r="M4" s="10" t="s">
        <v>21</v>
      </c>
      <c r="N4" s="10" t="s">
        <v>35</v>
      </c>
      <c r="O4" s="37"/>
      <c r="S4" s="1"/>
      <c r="T4" s="1"/>
      <c r="U4" s="1"/>
      <c r="V4" s="1"/>
      <c r="W4" s="1"/>
    </row>
    <row r="5" spans="1:23" x14ac:dyDescent="0.25">
      <c r="A5" s="13" t="s">
        <v>23</v>
      </c>
      <c r="B5" s="13"/>
      <c r="C5" s="13"/>
      <c r="D5" s="13"/>
      <c r="E5" s="14" t="s">
        <v>1</v>
      </c>
      <c r="F5" s="15">
        <v>377</v>
      </c>
      <c r="G5" s="15">
        <f t="shared" ref="G5:G15" si="0">F5-H5-I5</f>
        <v>263</v>
      </c>
      <c r="H5" s="15">
        <v>104</v>
      </c>
      <c r="I5" s="33">
        <v>10</v>
      </c>
      <c r="J5" s="38"/>
      <c r="L5" s="42">
        <f t="shared" ref="L5:N13" si="1">ROUND(G5*$M$1,0)</f>
        <v>17358</v>
      </c>
      <c r="M5" s="42">
        <f t="shared" si="1"/>
        <v>6864</v>
      </c>
      <c r="N5" s="50">
        <f t="shared" si="1"/>
        <v>660</v>
      </c>
      <c r="O5" s="38"/>
      <c r="S5" s="4"/>
      <c r="T5" s="4"/>
      <c r="U5" s="4"/>
      <c r="V5" s="4"/>
      <c r="W5" s="4"/>
    </row>
    <row r="6" spans="1:23" x14ac:dyDescent="0.25">
      <c r="A6" s="17" t="s">
        <v>24</v>
      </c>
      <c r="B6" s="17"/>
      <c r="C6" s="17"/>
      <c r="D6" s="17"/>
      <c r="E6" s="18" t="s">
        <v>3</v>
      </c>
      <c r="F6" s="19">
        <v>383</v>
      </c>
      <c r="G6" s="19">
        <f t="shared" si="0"/>
        <v>265</v>
      </c>
      <c r="H6" s="19">
        <v>108</v>
      </c>
      <c r="I6" s="34">
        <v>10</v>
      </c>
      <c r="J6" s="38"/>
      <c r="L6" s="45">
        <f t="shared" si="1"/>
        <v>17490</v>
      </c>
      <c r="M6" s="45">
        <f t="shared" si="1"/>
        <v>7128</v>
      </c>
      <c r="N6" s="51">
        <f t="shared" si="1"/>
        <v>660</v>
      </c>
      <c r="O6" s="38"/>
      <c r="S6" s="4"/>
      <c r="T6" s="4"/>
      <c r="U6" s="4"/>
      <c r="V6" s="4"/>
      <c r="W6" s="4"/>
    </row>
    <row r="7" spans="1:23" ht="15.75" thickBot="1" x14ac:dyDescent="0.3">
      <c r="A7" s="17" t="s">
        <v>37</v>
      </c>
      <c r="B7" s="17"/>
      <c r="C7" s="17"/>
      <c r="D7" s="17"/>
      <c r="E7" s="21" t="s">
        <v>5</v>
      </c>
      <c r="F7" s="22">
        <v>420</v>
      </c>
      <c r="G7" s="22">
        <f t="shared" si="0"/>
        <v>285</v>
      </c>
      <c r="H7" s="22">
        <v>125</v>
      </c>
      <c r="I7" s="35">
        <v>10</v>
      </c>
      <c r="J7" s="38"/>
      <c r="L7" s="47">
        <f t="shared" si="1"/>
        <v>18810</v>
      </c>
      <c r="M7" s="47">
        <f t="shared" si="1"/>
        <v>8250</v>
      </c>
      <c r="N7" s="52">
        <f t="shared" si="1"/>
        <v>660</v>
      </c>
      <c r="O7" s="38"/>
      <c r="S7" s="4"/>
      <c r="T7" s="4"/>
      <c r="U7" s="4"/>
      <c r="V7" s="4"/>
      <c r="W7" s="4"/>
    </row>
    <row r="8" spans="1:23" x14ac:dyDescent="0.25">
      <c r="A8" s="17"/>
      <c r="B8" s="17"/>
      <c r="C8" s="17"/>
      <c r="D8" s="17"/>
      <c r="E8" s="24" t="s">
        <v>7</v>
      </c>
      <c r="F8" s="25">
        <v>437</v>
      </c>
      <c r="G8" s="25">
        <f t="shared" si="0"/>
        <v>323</v>
      </c>
      <c r="H8" s="25">
        <v>104</v>
      </c>
      <c r="I8" s="36">
        <v>10</v>
      </c>
      <c r="J8" s="38"/>
      <c r="L8" s="49">
        <f t="shared" si="1"/>
        <v>21318</v>
      </c>
      <c r="M8" s="49">
        <f t="shared" si="1"/>
        <v>6864</v>
      </c>
      <c r="N8" s="53">
        <f t="shared" si="1"/>
        <v>660</v>
      </c>
      <c r="O8" s="38"/>
      <c r="S8" s="4"/>
      <c r="T8" s="4"/>
      <c r="U8" s="4"/>
      <c r="V8" s="4"/>
      <c r="W8" s="4"/>
    </row>
    <row r="9" spans="1:23" x14ac:dyDescent="0.25">
      <c r="A9" s="17"/>
      <c r="B9" s="17"/>
      <c r="C9" s="17"/>
      <c r="D9" s="17"/>
      <c r="E9" s="18" t="s">
        <v>8</v>
      </c>
      <c r="F9" s="19">
        <v>442</v>
      </c>
      <c r="G9" s="19">
        <f t="shared" si="0"/>
        <v>324</v>
      </c>
      <c r="H9" s="19">
        <v>108</v>
      </c>
      <c r="I9" s="34">
        <v>10</v>
      </c>
      <c r="J9" s="38"/>
      <c r="L9" s="45">
        <f t="shared" si="1"/>
        <v>21384</v>
      </c>
      <c r="M9" s="45">
        <f t="shared" si="1"/>
        <v>7128</v>
      </c>
      <c r="N9" s="51">
        <f t="shared" si="1"/>
        <v>660</v>
      </c>
      <c r="O9" s="38"/>
      <c r="S9" s="4"/>
      <c r="T9" s="4"/>
      <c r="U9" s="4"/>
      <c r="V9" s="4"/>
      <c r="W9" s="4"/>
    </row>
    <row r="10" spans="1:23" ht="15.75" thickBot="1" x14ac:dyDescent="0.3">
      <c r="A10" s="17"/>
      <c r="B10" s="17"/>
      <c r="C10" s="17"/>
      <c r="D10" s="17"/>
      <c r="E10" s="21" t="s">
        <v>9</v>
      </c>
      <c r="F10" s="22">
        <v>487</v>
      </c>
      <c r="G10" s="22">
        <f t="shared" si="0"/>
        <v>352</v>
      </c>
      <c r="H10" s="22">
        <v>125</v>
      </c>
      <c r="I10" s="35">
        <v>10</v>
      </c>
      <c r="J10" s="38"/>
      <c r="L10" s="47">
        <f t="shared" si="1"/>
        <v>23232</v>
      </c>
      <c r="M10" s="47">
        <f t="shared" si="1"/>
        <v>8250</v>
      </c>
      <c r="N10" s="52">
        <f t="shared" si="1"/>
        <v>660</v>
      </c>
      <c r="O10" s="38"/>
      <c r="S10" s="4"/>
      <c r="T10" s="4"/>
      <c r="U10" s="4"/>
      <c r="V10" s="4"/>
      <c r="W10" s="4"/>
    </row>
    <row r="11" spans="1:23" x14ac:dyDescent="0.25">
      <c r="A11" s="17"/>
      <c r="B11" s="17"/>
      <c r="C11" s="17"/>
      <c r="D11" s="17"/>
      <c r="E11" s="24" t="s">
        <v>10</v>
      </c>
      <c r="F11" s="25">
        <v>475</v>
      </c>
      <c r="G11" s="25">
        <f t="shared" si="0"/>
        <v>361</v>
      </c>
      <c r="H11" s="25">
        <v>104</v>
      </c>
      <c r="I11" s="36">
        <v>10</v>
      </c>
      <c r="J11" s="38"/>
      <c r="L11" s="49">
        <f t="shared" si="1"/>
        <v>23826</v>
      </c>
      <c r="M11" s="49">
        <f t="shared" si="1"/>
        <v>6864</v>
      </c>
      <c r="N11" s="53">
        <f t="shared" si="1"/>
        <v>660</v>
      </c>
      <c r="O11" s="38"/>
      <c r="S11" s="4"/>
      <c r="T11" s="4"/>
      <c r="U11" s="4"/>
      <c r="V11" s="4"/>
      <c r="W11" s="4"/>
    </row>
    <row r="12" spans="1:23" x14ac:dyDescent="0.25">
      <c r="A12" s="17"/>
      <c r="B12" s="17"/>
      <c r="C12" s="17"/>
      <c r="D12" s="17"/>
      <c r="E12" s="18" t="s">
        <v>11</v>
      </c>
      <c r="F12" s="19">
        <v>480</v>
      </c>
      <c r="G12" s="19">
        <f t="shared" si="0"/>
        <v>362</v>
      </c>
      <c r="H12" s="19">
        <v>108</v>
      </c>
      <c r="I12" s="34">
        <v>10</v>
      </c>
      <c r="J12" s="38"/>
      <c r="L12" s="45">
        <f t="shared" si="1"/>
        <v>23892</v>
      </c>
      <c r="M12" s="45">
        <f t="shared" si="1"/>
        <v>7128</v>
      </c>
      <c r="N12" s="51">
        <f t="shared" si="1"/>
        <v>660</v>
      </c>
      <c r="O12" s="38"/>
      <c r="S12" s="4"/>
      <c r="T12" s="4"/>
      <c r="U12" s="4"/>
      <c r="V12" s="4"/>
      <c r="W12" s="4"/>
    </row>
    <row r="13" spans="1:23" ht="15.75" thickBot="1" x14ac:dyDescent="0.3">
      <c r="A13" s="17"/>
      <c r="B13" s="17"/>
      <c r="C13" s="17"/>
      <c r="D13" s="17"/>
      <c r="E13" s="28" t="s">
        <v>12</v>
      </c>
      <c r="F13" s="22">
        <v>528</v>
      </c>
      <c r="G13" s="22">
        <f t="shared" si="0"/>
        <v>393</v>
      </c>
      <c r="H13" s="22">
        <v>125</v>
      </c>
      <c r="I13" s="35">
        <v>10</v>
      </c>
      <c r="J13" s="38"/>
      <c r="L13" s="47">
        <f t="shared" si="1"/>
        <v>25938</v>
      </c>
      <c r="M13" s="47">
        <f t="shared" si="1"/>
        <v>8250</v>
      </c>
      <c r="N13" s="52">
        <f t="shared" si="1"/>
        <v>660</v>
      </c>
      <c r="O13" s="38"/>
      <c r="S13" s="4"/>
      <c r="T13" s="4"/>
      <c r="U13" s="4"/>
      <c r="V13" s="4"/>
      <c r="W13" s="4"/>
    </row>
    <row r="14" spans="1:23" x14ac:dyDescent="0.25">
      <c r="A14" s="17"/>
      <c r="B14" s="17"/>
      <c r="C14" s="17"/>
      <c r="D14" s="17"/>
      <c r="E14" s="24" t="s">
        <v>15</v>
      </c>
      <c r="F14" s="25">
        <v>738</v>
      </c>
      <c r="G14" s="25">
        <f t="shared" si="0"/>
        <v>624</v>
      </c>
      <c r="H14" s="25">
        <v>104</v>
      </c>
      <c r="I14" s="36">
        <v>10</v>
      </c>
      <c r="J14" s="38"/>
      <c r="K14" s="58"/>
      <c r="L14" s="49">
        <f t="shared" ref="L14:L15" si="2">ROUND(G14*$M$1,0)</f>
        <v>41184</v>
      </c>
      <c r="M14" s="49">
        <f t="shared" ref="M14:M15" si="3">ROUND(H14*$M$1,0)</f>
        <v>6864</v>
      </c>
      <c r="N14" s="53">
        <f t="shared" ref="N14:N15" si="4">ROUND(I14*$M$1,0)</f>
        <v>660</v>
      </c>
      <c r="O14" s="38"/>
      <c r="S14" s="4"/>
      <c r="T14" s="4"/>
      <c r="U14" s="4"/>
      <c r="V14" s="4"/>
      <c r="W14" s="4"/>
    </row>
    <row r="15" spans="1:23" ht="15.75" thickBot="1" x14ac:dyDescent="0.3">
      <c r="A15" s="27"/>
      <c r="B15" s="27"/>
      <c r="C15" s="27"/>
      <c r="D15" s="27"/>
      <c r="E15" s="28" t="s">
        <v>49</v>
      </c>
      <c r="F15" s="22">
        <v>743</v>
      </c>
      <c r="G15" s="22">
        <f t="shared" si="0"/>
        <v>625</v>
      </c>
      <c r="H15" s="22">
        <v>108</v>
      </c>
      <c r="I15" s="35">
        <v>10</v>
      </c>
      <c r="J15" s="39"/>
      <c r="K15" s="59"/>
      <c r="L15" s="47">
        <f t="shared" si="2"/>
        <v>41250</v>
      </c>
      <c r="M15" s="47">
        <f t="shared" si="3"/>
        <v>7128</v>
      </c>
      <c r="N15" s="52">
        <f t="shared" si="4"/>
        <v>660</v>
      </c>
      <c r="O15" s="39"/>
      <c r="S15" s="4"/>
      <c r="T15" s="4"/>
      <c r="U15" s="4"/>
      <c r="V15" s="4"/>
      <c r="W15" s="4"/>
    </row>
    <row r="16" spans="1:23" ht="5.25" customHeight="1" thickBot="1" x14ac:dyDescent="0.3"/>
    <row r="17" spans="1:23" ht="3" customHeight="1" thickBot="1" x14ac:dyDescent="0.3">
      <c r="A17" s="196" t="s">
        <v>30</v>
      </c>
      <c r="B17" s="197"/>
      <c r="G17" s="2"/>
      <c r="L17" s="2"/>
    </row>
    <row r="18" spans="1:23" ht="30.75" thickBot="1" x14ac:dyDescent="0.3">
      <c r="A18" s="198"/>
      <c r="B18" s="199"/>
      <c r="F18" s="3" t="s">
        <v>18</v>
      </c>
      <c r="G18" s="200" t="s">
        <v>19</v>
      </c>
      <c r="H18" s="201"/>
      <c r="I18" s="201"/>
      <c r="J18" s="202"/>
      <c r="L18" s="200" t="s">
        <v>19</v>
      </c>
      <c r="M18" s="201"/>
      <c r="N18" s="201"/>
      <c r="O18" s="202"/>
    </row>
    <row r="19" spans="1:23" ht="15.75" thickBot="1" x14ac:dyDescent="0.3">
      <c r="A19" s="5" t="s">
        <v>43</v>
      </c>
      <c r="B19" s="6"/>
      <c r="C19" s="6"/>
      <c r="D19" s="6"/>
      <c r="E19" s="7"/>
      <c r="F19" s="8"/>
      <c r="G19" s="9" t="s">
        <v>20</v>
      </c>
      <c r="H19" s="10" t="s">
        <v>21</v>
      </c>
      <c r="I19" s="10" t="s">
        <v>33</v>
      </c>
      <c r="J19" s="11" t="s">
        <v>22</v>
      </c>
      <c r="L19" s="9" t="s">
        <v>20</v>
      </c>
      <c r="M19" s="10" t="s">
        <v>21</v>
      </c>
      <c r="N19" s="10" t="s">
        <v>33</v>
      </c>
      <c r="O19" s="11" t="s">
        <v>22</v>
      </c>
    </row>
    <row r="20" spans="1:23" x14ac:dyDescent="0.25">
      <c r="A20" s="13" t="s">
        <v>23</v>
      </c>
      <c r="B20" s="13"/>
      <c r="C20" s="13"/>
      <c r="D20" s="13"/>
      <c r="E20" s="14" t="s">
        <v>1</v>
      </c>
      <c r="F20" s="15">
        <v>489</v>
      </c>
      <c r="G20" s="15">
        <f t="shared" ref="G20:G28" si="5">F20-H20-I20-J20</f>
        <v>224</v>
      </c>
      <c r="H20" s="15">
        <v>104</v>
      </c>
      <c r="I20" s="15">
        <v>100</v>
      </c>
      <c r="J20" s="16">
        <v>61</v>
      </c>
      <c r="L20" s="42">
        <f t="shared" ref="L20:O30" si="6">ROUND(G20*$M$1,0)</f>
        <v>14784</v>
      </c>
      <c r="M20" s="42">
        <f t="shared" si="6"/>
        <v>6864</v>
      </c>
      <c r="N20" s="50">
        <f t="shared" si="6"/>
        <v>6600</v>
      </c>
      <c r="O20" s="44">
        <f t="shared" si="6"/>
        <v>4026</v>
      </c>
    </row>
    <row r="21" spans="1:23" x14ac:dyDescent="0.25">
      <c r="A21" s="17" t="s">
        <v>24</v>
      </c>
      <c r="B21" s="17"/>
      <c r="C21" s="17"/>
      <c r="D21" s="17"/>
      <c r="E21" s="18" t="s">
        <v>3</v>
      </c>
      <c r="F21" s="19">
        <v>509</v>
      </c>
      <c r="G21" s="19">
        <f t="shared" si="5"/>
        <v>237</v>
      </c>
      <c r="H21" s="19">
        <v>108</v>
      </c>
      <c r="I21" s="19">
        <v>100</v>
      </c>
      <c r="J21" s="20">
        <v>64</v>
      </c>
      <c r="L21" s="45">
        <f t="shared" si="6"/>
        <v>15642</v>
      </c>
      <c r="M21" s="45">
        <f t="shared" si="6"/>
        <v>7128</v>
      </c>
      <c r="N21" s="51">
        <f t="shared" si="6"/>
        <v>6600</v>
      </c>
      <c r="O21" s="46">
        <f t="shared" si="6"/>
        <v>4224</v>
      </c>
    </row>
    <row r="22" spans="1:23" ht="15.75" thickBot="1" x14ac:dyDescent="0.3">
      <c r="A22" s="17" t="s">
        <v>37</v>
      </c>
      <c r="B22" s="17"/>
      <c r="C22" s="17"/>
      <c r="D22" s="17"/>
      <c r="E22" s="21" t="s">
        <v>5</v>
      </c>
      <c r="F22" s="22">
        <v>576</v>
      </c>
      <c r="G22" s="22">
        <f t="shared" si="5"/>
        <v>279</v>
      </c>
      <c r="H22" s="22">
        <v>125</v>
      </c>
      <c r="I22" s="22">
        <v>100</v>
      </c>
      <c r="J22" s="23">
        <v>72</v>
      </c>
      <c r="L22" s="47">
        <f t="shared" si="6"/>
        <v>18414</v>
      </c>
      <c r="M22" s="47">
        <f t="shared" si="6"/>
        <v>8250</v>
      </c>
      <c r="N22" s="52">
        <f t="shared" si="6"/>
        <v>6600</v>
      </c>
      <c r="O22" s="48">
        <f t="shared" si="6"/>
        <v>4752</v>
      </c>
    </row>
    <row r="23" spans="1:23" x14ac:dyDescent="0.25">
      <c r="A23" s="17"/>
      <c r="B23" s="17"/>
      <c r="C23" s="17"/>
      <c r="D23" s="17"/>
      <c r="E23" s="24" t="s">
        <v>7</v>
      </c>
      <c r="F23" s="25">
        <v>545</v>
      </c>
      <c r="G23" s="25">
        <f t="shared" si="5"/>
        <v>280</v>
      </c>
      <c r="H23" s="25">
        <v>104</v>
      </c>
      <c r="I23" s="25">
        <v>100</v>
      </c>
      <c r="J23" s="26">
        <v>61</v>
      </c>
      <c r="L23" s="49">
        <f t="shared" si="6"/>
        <v>18480</v>
      </c>
      <c r="M23" s="49">
        <f t="shared" si="6"/>
        <v>6864</v>
      </c>
      <c r="N23" s="53">
        <f t="shared" si="6"/>
        <v>6600</v>
      </c>
      <c r="O23" s="43">
        <f t="shared" si="6"/>
        <v>4026</v>
      </c>
    </row>
    <row r="24" spans="1:23" x14ac:dyDescent="0.25">
      <c r="A24" s="17"/>
      <c r="B24" s="17"/>
      <c r="C24" s="17"/>
      <c r="D24" s="17"/>
      <c r="E24" s="18" t="s">
        <v>8</v>
      </c>
      <c r="F24" s="19">
        <v>566</v>
      </c>
      <c r="G24" s="19">
        <f t="shared" si="5"/>
        <v>294</v>
      </c>
      <c r="H24" s="19">
        <v>108</v>
      </c>
      <c r="I24" s="19">
        <v>100</v>
      </c>
      <c r="J24" s="20">
        <v>64</v>
      </c>
      <c r="L24" s="45">
        <f t="shared" si="6"/>
        <v>19404</v>
      </c>
      <c r="M24" s="45">
        <f t="shared" si="6"/>
        <v>7128</v>
      </c>
      <c r="N24" s="51">
        <f t="shared" si="6"/>
        <v>6600</v>
      </c>
      <c r="O24" s="46">
        <f t="shared" si="6"/>
        <v>4224</v>
      </c>
    </row>
    <row r="25" spans="1:23" ht="15.75" thickBot="1" x14ac:dyDescent="0.3">
      <c r="A25" s="17"/>
      <c r="B25" s="17"/>
      <c r="C25" s="17"/>
      <c r="D25" s="17"/>
      <c r="E25" s="21" t="s">
        <v>9</v>
      </c>
      <c r="F25" s="22">
        <v>640</v>
      </c>
      <c r="G25" s="22">
        <f t="shared" si="5"/>
        <v>343</v>
      </c>
      <c r="H25" s="22">
        <v>125</v>
      </c>
      <c r="I25" s="22">
        <v>100</v>
      </c>
      <c r="J25" s="23">
        <v>72</v>
      </c>
      <c r="L25" s="47">
        <f t="shared" si="6"/>
        <v>22638</v>
      </c>
      <c r="M25" s="47">
        <f t="shared" si="6"/>
        <v>8250</v>
      </c>
      <c r="N25" s="52">
        <f t="shared" si="6"/>
        <v>6600</v>
      </c>
      <c r="O25" s="48">
        <f t="shared" si="6"/>
        <v>4752</v>
      </c>
    </row>
    <row r="26" spans="1:23" x14ac:dyDescent="0.25">
      <c r="A26" s="17"/>
      <c r="B26" s="17"/>
      <c r="C26" s="17"/>
      <c r="D26" s="17"/>
      <c r="E26" s="24" t="s">
        <v>10</v>
      </c>
      <c r="F26" s="25">
        <v>582</v>
      </c>
      <c r="G26" s="25">
        <f t="shared" si="5"/>
        <v>317</v>
      </c>
      <c r="H26" s="25">
        <v>104</v>
      </c>
      <c r="I26" s="25">
        <v>100</v>
      </c>
      <c r="J26" s="26">
        <v>61</v>
      </c>
      <c r="L26" s="49">
        <f t="shared" si="6"/>
        <v>20922</v>
      </c>
      <c r="M26" s="49">
        <f t="shared" si="6"/>
        <v>6864</v>
      </c>
      <c r="N26" s="53">
        <f t="shared" si="6"/>
        <v>6600</v>
      </c>
      <c r="O26" s="43">
        <f t="shared" si="6"/>
        <v>4026</v>
      </c>
    </row>
    <row r="27" spans="1:23" x14ac:dyDescent="0.25">
      <c r="A27" s="17"/>
      <c r="B27" s="17"/>
      <c r="C27" s="17"/>
      <c r="D27" s="17"/>
      <c r="E27" s="18" t="s">
        <v>11</v>
      </c>
      <c r="F27" s="19">
        <v>602</v>
      </c>
      <c r="G27" s="19">
        <f t="shared" si="5"/>
        <v>330</v>
      </c>
      <c r="H27" s="19">
        <v>108</v>
      </c>
      <c r="I27" s="19">
        <v>100</v>
      </c>
      <c r="J27" s="20">
        <v>64</v>
      </c>
      <c r="L27" s="45">
        <f t="shared" si="6"/>
        <v>21780</v>
      </c>
      <c r="M27" s="45">
        <f t="shared" si="6"/>
        <v>7128</v>
      </c>
      <c r="N27" s="51">
        <f t="shared" si="6"/>
        <v>6600</v>
      </c>
      <c r="O27" s="46">
        <f t="shared" si="6"/>
        <v>4224</v>
      </c>
    </row>
    <row r="28" spans="1:23" ht="15.75" thickBot="1" x14ac:dyDescent="0.3">
      <c r="A28" s="17"/>
      <c r="B28" s="17"/>
      <c r="C28" s="17"/>
      <c r="D28" s="17"/>
      <c r="E28" s="28" t="s">
        <v>12</v>
      </c>
      <c r="F28" s="22">
        <v>680</v>
      </c>
      <c r="G28" s="22">
        <f t="shared" si="5"/>
        <v>383</v>
      </c>
      <c r="H28" s="22">
        <v>125</v>
      </c>
      <c r="I28" s="35">
        <v>100</v>
      </c>
      <c r="J28" s="23">
        <v>72</v>
      </c>
      <c r="L28" s="47">
        <f t="shared" si="6"/>
        <v>25278</v>
      </c>
      <c r="M28" s="47">
        <f t="shared" si="6"/>
        <v>8250</v>
      </c>
      <c r="N28" s="52">
        <f t="shared" si="6"/>
        <v>6600</v>
      </c>
      <c r="O28" s="48">
        <f t="shared" si="6"/>
        <v>4752</v>
      </c>
    </row>
    <row r="29" spans="1:23" x14ac:dyDescent="0.25">
      <c r="A29" s="17"/>
      <c r="B29" s="17"/>
      <c r="C29" s="17"/>
      <c r="D29" s="17"/>
      <c r="E29" s="24" t="s">
        <v>15</v>
      </c>
      <c r="F29" s="25">
        <v>832</v>
      </c>
      <c r="G29" s="25">
        <f>F29-H29-I29</f>
        <v>628</v>
      </c>
      <c r="H29" s="25">
        <v>104</v>
      </c>
      <c r="I29" s="36">
        <v>100</v>
      </c>
      <c r="J29" s="26">
        <v>61</v>
      </c>
      <c r="K29" s="58"/>
      <c r="L29" s="49">
        <f t="shared" si="6"/>
        <v>41448</v>
      </c>
      <c r="M29" s="49">
        <f t="shared" si="6"/>
        <v>6864</v>
      </c>
      <c r="N29" s="53">
        <f t="shared" si="6"/>
        <v>6600</v>
      </c>
      <c r="O29" s="43">
        <f t="shared" si="6"/>
        <v>4026</v>
      </c>
      <c r="S29" s="4"/>
      <c r="T29" s="4"/>
      <c r="U29" s="4"/>
      <c r="V29" s="4"/>
      <c r="W29" s="4"/>
    </row>
    <row r="30" spans="1:23" ht="15.75" thickBot="1" x14ac:dyDescent="0.3">
      <c r="A30" s="27"/>
      <c r="B30" s="27"/>
      <c r="C30" s="27"/>
      <c r="D30" s="27"/>
      <c r="E30" s="28" t="s">
        <v>49</v>
      </c>
      <c r="F30" s="22">
        <v>837</v>
      </c>
      <c r="G30" s="22">
        <f>F30-H30-I30</f>
        <v>629</v>
      </c>
      <c r="H30" s="22">
        <v>108</v>
      </c>
      <c r="I30" s="35">
        <v>100</v>
      </c>
      <c r="J30" s="23">
        <v>64</v>
      </c>
      <c r="K30" s="60"/>
      <c r="L30" s="47">
        <f t="shared" si="6"/>
        <v>41514</v>
      </c>
      <c r="M30" s="47">
        <f t="shared" si="6"/>
        <v>7128</v>
      </c>
      <c r="N30" s="52">
        <f t="shared" si="6"/>
        <v>6600</v>
      </c>
      <c r="O30" s="48">
        <f t="shared" si="6"/>
        <v>4224</v>
      </c>
      <c r="S30" s="4"/>
      <c r="T30" s="4"/>
      <c r="U30" s="4"/>
      <c r="V30" s="4"/>
      <c r="W30" s="4"/>
    </row>
    <row r="31" spans="1:23" ht="4.5" customHeight="1" thickBot="1" x14ac:dyDescent="0.3"/>
    <row r="32" spans="1:23" ht="3.75" customHeight="1" thickBot="1" x14ac:dyDescent="0.3">
      <c r="A32" s="196" t="s">
        <v>31</v>
      </c>
      <c r="B32" s="197"/>
    </row>
    <row r="33" spans="1:23" ht="30.75" thickBot="1" x14ac:dyDescent="0.3">
      <c r="A33" s="198"/>
      <c r="B33" s="199"/>
      <c r="F33" s="3" t="s">
        <v>18</v>
      </c>
      <c r="G33" s="200" t="s">
        <v>19</v>
      </c>
      <c r="H33" s="201"/>
      <c r="I33" s="201"/>
      <c r="J33" s="202"/>
      <c r="L33" s="200" t="s">
        <v>19</v>
      </c>
      <c r="M33" s="201"/>
      <c r="N33" s="201"/>
      <c r="O33" s="202"/>
    </row>
    <row r="34" spans="1:23" ht="15.75" thickBot="1" x14ac:dyDescent="0.3">
      <c r="A34" s="5" t="s">
        <v>43</v>
      </c>
      <c r="B34" s="6"/>
      <c r="C34" s="6"/>
      <c r="D34" s="6"/>
      <c r="E34" s="7"/>
      <c r="F34" s="8"/>
      <c r="G34" s="9" t="s">
        <v>20</v>
      </c>
      <c r="H34" s="10" t="s">
        <v>21</v>
      </c>
      <c r="I34" s="10" t="s">
        <v>32</v>
      </c>
      <c r="J34" s="11" t="s">
        <v>22</v>
      </c>
      <c r="L34" s="9" t="s">
        <v>20</v>
      </c>
      <c r="M34" s="10" t="s">
        <v>21</v>
      </c>
      <c r="N34" s="10" t="s">
        <v>32</v>
      </c>
      <c r="O34" s="11" t="s">
        <v>22</v>
      </c>
    </row>
    <row r="35" spans="1:23" x14ac:dyDescent="0.25">
      <c r="A35" s="13" t="s">
        <v>23</v>
      </c>
      <c r="B35" s="13"/>
      <c r="C35" s="13"/>
      <c r="D35" s="13"/>
      <c r="E35" s="14" t="s">
        <v>1</v>
      </c>
      <c r="F35" s="15">
        <v>525</v>
      </c>
      <c r="G35" s="15">
        <f t="shared" ref="G35:G43" si="7">F35-H35-I35-J35</f>
        <v>241</v>
      </c>
      <c r="H35" s="15">
        <v>104</v>
      </c>
      <c r="I35" s="15">
        <v>119</v>
      </c>
      <c r="J35" s="16">
        <v>61</v>
      </c>
      <c r="L35" s="42">
        <f t="shared" ref="L35:O45" si="8">ROUND(G35*$M$1,0)</f>
        <v>15906</v>
      </c>
      <c r="M35" s="42">
        <f t="shared" si="8"/>
        <v>6864</v>
      </c>
      <c r="N35" s="50">
        <f t="shared" si="8"/>
        <v>7854</v>
      </c>
      <c r="O35" s="44">
        <f t="shared" si="8"/>
        <v>4026</v>
      </c>
    </row>
    <row r="36" spans="1:23" x14ac:dyDescent="0.25">
      <c r="A36" s="17" t="s">
        <v>24</v>
      </c>
      <c r="B36" s="17"/>
      <c r="C36" s="17"/>
      <c r="D36" s="17"/>
      <c r="E36" s="18" t="s">
        <v>3</v>
      </c>
      <c r="F36" s="19">
        <v>545</v>
      </c>
      <c r="G36" s="19">
        <f t="shared" si="7"/>
        <v>254</v>
      </c>
      <c r="H36" s="19">
        <v>108</v>
      </c>
      <c r="I36" s="19">
        <v>119</v>
      </c>
      <c r="J36" s="20">
        <v>64</v>
      </c>
      <c r="L36" s="45">
        <f t="shared" si="8"/>
        <v>16764</v>
      </c>
      <c r="M36" s="45">
        <f t="shared" si="8"/>
        <v>7128</v>
      </c>
      <c r="N36" s="51">
        <f t="shared" si="8"/>
        <v>7854</v>
      </c>
      <c r="O36" s="46">
        <f t="shared" si="8"/>
        <v>4224</v>
      </c>
    </row>
    <row r="37" spans="1:23" ht="15.75" thickBot="1" x14ac:dyDescent="0.3">
      <c r="A37" s="17" t="s">
        <v>37</v>
      </c>
      <c r="B37" s="17"/>
      <c r="C37" s="17"/>
      <c r="D37" s="17"/>
      <c r="E37" s="21" t="s">
        <v>5</v>
      </c>
      <c r="F37" s="22">
        <v>612</v>
      </c>
      <c r="G37" s="22">
        <f t="shared" si="7"/>
        <v>296</v>
      </c>
      <c r="H37" s="22">
        <v>125</v>
      </c>
      <c r="I37" s="22">
        <v>119</v>
      </c>
      <c r="J37" s="23">
        <v>72</v>
      </c>
      <c r="L37" s="47">
        <f t="shared" si="8"/>
        <v>19536</v>
      </c>
      <c r="M37" s="47">
        <f t="shared" si="8"/>
        <v>8250</v>
      </c>
      <c r="N37" s="52">
        <f t="shared" si="8"/>
        <v>7854</v>
      </c>
      <c r="O37" s="48">
        <f t="shared" si="8"/>
        <v>4752</v>
      </c>
    </row>
    <row r="38" spans="1:23" x14ac:dyDescent="0.25">
      <c r="A38" s="17"/>
      <c r="B38" s="17"/>
      <c r="C38" s="17"/>
      <c r="D38" s="17"/>
      <c r="E38" s="24" t="s">
        <v>7</v>
      </c>
      <c r="F38" s="25">
        <v>581</v>
      </c>
      <c r="G38" s="25">
        <f t="shared" si="7"/>
        <v>297</v>
      </c>
      <c r="H38" s="25">
        <v>104</v>
      </c>
      <c r="I38" s="25">
        <v>119</v>
      </c>
      <c r="J38" s="26">
        <v>61</v>
      </c>
      <c r="L38" s="49">
        <f t="shared" si="8"/>
        <v>19602</v>
      </c>
      <c r="M38" s="49">
        <f t="shared" si="8"/>
        <v>6864</v>
      </c>
      <c r="N38" s="53">
        <f t="shared" si="8"/>
        <v>7854</v>
      </c>
      <c r="O38" s="43">
        <f t="shared" si="8"/>
        <v>4026</v>
      </c>
    </row>
    <row r="39" spans="1:23" x14ac:dyDescent="0.25">
      <c r="A39" s="17"/>
      <c r="B39" s="17"/>
      <c r="C39" s="17"/>
      <c r="D39" s="17"/>
      <c r="E39" s="18" t="s">
        <v>8</v>
      </c>
      <c r="F39" s="19">
        <v>601</v>
      </c>
      <c r="G39" s="19">
        <f t="shared" si="7"/>
        <v>310</v>
      </c>
      <c r="H39" s="19">
        <v>108</v>
      </c>
      <c r="I39" s="19">
        <v>119</v>
      </c>
      <c r="J39" s="20">
        <v>64</v>
      </c>
      <c r="L39" s="45">
        <f t="shared" si="8"/>
        <v>20460</v>
      </c>
      <c r="M39" s="45">
        <f t="shared" si="8"/>
        <v>7128</v>
      </c>
      <c r="N39" s="51">
        <f t="shared" si="8"/>
        <v>7854</v>
      </c>
      <c r="O39" s="46">
        <f t="shared" si="8"/>
        <v>4224</v>
      </c>
    </row>
    <row r="40" spans="1:23" ht="15.75" thickBot="1" x14ac:dyDescent="0.3">
      <c r="A40" s="17"/>
      <c r="B40" s="17"/>
      <c r="C40" s="17"/>
      <c r="D40" s="17"/>
      <c r="E40" s="21" t="s">
        <v>9</v>
      </c>
      <c r="F40" s="22">
        <v>676</v>
      </c>
      <c r="G40" s="22">
        <f t="shared" si="7"/>
        <v>360</v>
      </c>
      <c r="H40" s="22">
        <v>125</v>
      </c>
      <c r="I40" s="22">
        <v>119</v>
      </c>
      <c r="J40" s="23">
        <v>72</v>
      </c>
      <c r="L40" s="47">
        <f t="shared" si="8"/>
        <v>23760</v>
      </c>
      <c r="M40" s="47">
        <f t="shared" si="8"/>
        <v>8250</v>
      </c>
      <c r="N40" s="52">
        <f t="shared" si="8"/>
        <v>7854</v>
      </c>
      <c r="O40" s="48">
        <f t="shared" si="8"/>
        <v>4752</v>
      </c>
    </row>
    <row r="41" spans="1:23" x14ac:dyDescent="0.25">
      <c r="A41" s="17"/>
      <c r="B41" s="17"/>
      <c r="C41" s="17"/>
      <c r="D41" s="17"/>
      <c r="E41" s="24" t="s">
        <v>10</v>
      </c>
      <c r="F41" s="25">
        <v>617</v>
      </c>
      <c r="G41" s="25">
        <f t="shared" si="7"/>
        <v>333</v>
      </c>
      <c r="H41" s="25">
        <v>104</v>
      </c>
      <c r="I41" s="25">
        <v>119</v>
      </c>
      <c r="J41" s="26">
        <v>61</v>
      </c>
      <c r="L41" s="49">
        <f t="shared" si="8"/>
        <v>21978</v>
      </c>
      <c r="M41" s="49">
        <f t="shared" si="8"/>
        <v>6864</v>
      </c>
      <c r="N41" s="53">
        <f t="shared" si="8"/>
        <v>7854</v>
      </c>
      <c r="O41" s="43">
        <f t="shared" si="8"/>
        <v>4026</v>
      </c>
    </row>
    <row r="42" spans="1:23" x14ac:dyDescent="0.25">
      <c r="A42" s="17"/>
      <c r="B42" s="17"/>
      <c r="C42" s="17"/>
      <c r="D42" s="17"/>
      <c r="E42" s="18" t="s">
        <v>11</v>
      </c>
      <c r="F42" s="19">
        <v>638</v>
      </c>
      <c r="G42" s="19">
        <f t="shared" si="7"/>
        <v>347</v>
      </c>
      <c r="H42" s="19">
        <v>108</v>
      </c>
      <c r="I42" s="19">
        <v>119</v>
      </c>
      <c r="J42" s="20">
        <v>64</v>
      </c>
      <c r="L42" s="45">
        <f t="shared" si="8"/>
        <v>22902</v>
      </c>
      <c r="M42" s="45">
        <f t="shared" si="8"/>
        <v>7128</v>
      </c>
      <c r="N42" s="51">
        <f t="shared" si="8"/>
        <v>7854</v>
      </c>
      <c r="O42" s="46">
        <f t="shared" si="8"/>
        <v>4224</v>
      </c>
    </row>
    <row r="43" spans="1:23" ht="15.75" thickBot="1" x14ac:dyDescent="0.3">
      <c r="A43" s="17"/>
      <c r="B43" s="17"/>
      <c r="C43" s="17"/>
      <c r="D43" s="17"/>
      <c r="E43" s="28" t="s">
        <v>12</v>
      </c>
      <c r="F43" s="22">
        <v>715</v>
      </c>
      <c r="G43" s="22">
        <f t="shared" si="7"/>
        <v>399</v>
      </c>
      <c r="H43" s="22">
        <v>125</v>
      </c>
      <c r="I43" s="35">
        <v>119</v>
      </c>
      <c r="J43" s="23">
        <v>72</v>
      </c>
      <c r="L43" s="47">
        <f t="shared" si="8"/>
        <v>26334</v>
      </c>
      <c r="M43" s="47">
        <f t="shared" si="8"/>
        <v>8250</v>
      </c>
      <c r="N43" s="52">
        <f t="shared" si="8"/>
        <v>7854</v>
      </c>
      <c r="O43" s="48">
        <f t="shared" si="8"/>
        <v>4752</v>
      </c>
    </row>
    <row r="44" spans="1:23" x14ac:dyDescent="0.25">
      <c r="A44" s="17"/>
      <c r="B44" s="17"/>
      <c r="C44" s="17"/>
      <c r="D44" s="17"/>
      <c r="E44" s="24" t="s">
        <v>15</v>
      </c>
      <c r="F44" s="25">
        <v>868</v>
      </c>
      <c r="G44" s="25">
        <f>F44-H44-I44</f>
        <v>645</v>
      </c>
      <c r="H44" s="25">
        <v>104</v>
      </c>
      <c r="I44" s="36">
        <v>119</v>
      </c>
      <c r="J44" s="26">
        <v>61</v>
      </c>
      <c r="K44" s="58"/>
      <c r="L44" s="49">
        <f t="shared" si="8"/>
        <v>42570</v>
      </c>
      <c r="M44" s="49">
        <f t="shared" si="8"/>
        <v>6864</v>
      </c>
      <c r="N44" s="53">
        <f t="shared" si="8"/>
        <v>7854</v>
      </c>
      <c r="O44" s="43">
        <f t="shared" si="8"/>
        <v>4026</v>
      </c>
      <c r="S44" s="4"/>
      <c r="T44" s="4"/>
      <c r="U44" s="4"/>
      <c r="V44" s="4"/>
      <c r="W44" s="4"/>
    </row>
    <row r="45" spans="1:23" ht="15.75" thickBot="1" x14ac:dyDescent="0.3">
      <c r="A45" s="27"/>
      <c r="B45" s="27"/>
      <c r="C45" s="27"/>
      <c r="D45" s="27"/>
      <c r="E45" s="28" t="s">
        <v>49</v>
      </c>
      <c r="F45" s="22">
        <v>873</v>
      </c>
      <c r="G45" s="22">
        <f>F45-H45-I45</f>
        <v>646</v>
      </c>
      <c r="H45" s="22">
        <v>108</v>
      </c>
      <c r="I45" s="35">
        <v>119</v>
      </c>
      <c r="J45" s="23">
        <v>64</v>
      </c>
      <c r="K45" s="60"/>
      <c r="L45" s="47">
        <f t="shared" si="8"/>
        <v>42636</v>
      </c>
      <c r="M45" s="47">
        <f t="shared" si="8"/>
        <v>7128</v>
      </c>
      <c r="N45" s="52">
        <f t="shared" si="8"/>
        <v>7854</v>
      </c>
      <c r="O45" s="48">
        <f t="shared" si="8"/>
        <v>4224</v>
      </c>
      <c r="S45" s="4"/>
      <c r="T45" s="4"/>
      <c r="U45" s="4"/>
      <c r="V45" s="4"/>
      <c r="W45" s="4"/>
    </row>
    <row r="47" spans="1:23" x14ac:dyDescent="0.25">
      <c r="A47" s="13"/>
      <c r="B47" s="13"/>
      <c r="C47" s="13"/>
      <c r="D47" s="13"/>
      <c r="E47" s="13"/>
    </row>
    <row r="48" spans="1:23" x14ac:dyDescent="0.25">
      <c r="A48" s="13"/>
      <c r="B48" s="13"/>
      <c r="C48" s="13"/>
      <c r="D48" s="13"/>
      <c r="E48" s="13"/>
    </row>
    <row r="49" spans="1:5" x14ac:dyDescent="0.25">
      <c r="A49" s="13"/>
      <c r="B49" s="13"/>
      <c r="C49" s="13"/>
      <c r="D49" s="13"/>
      <c r="E49" s="13"/>
    </row>
    <row r="50" spans="1:5" x14ac:dyDescent="0.25">
      <c r="A50" s="13"/>
      <c r="B50" s="13"/>
      <c r="C50" s="13"/>
      <c r="D50" s="13"/>
      <c r="E50" s="13"/>
    </row>
  </sheetData>
  <mergeCells count="9">
    <mergeCell ref="A32:B33"/>
    <mergeCell ref="G33:J33"/>
    <mergeCell ref="L33:O33"/>
    <mergeCell ref="A2:B3"/>
    <mergeCell ref="G3:J3"/>
    <mergeCell ref="L3:O3"/>
    <mergeCell ref="A17:B18"/>
    <mergeCell ref="G18:J18"/>
    <mergeCell ref="L18:O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W41"/>
  <sheetViews>
    <sheetView view="pageBreakPreview" zoomScale="60" zoomScaleNormal="100" workbookViewId="0">
      <selection activeCell="R50" sqref="Q50:R50"/>
    </sheetView>
  </sheetViews>
  <sheetFormatPr defaultRowHeight="15" x14ac:dyDescent="0.25"/>
  <cols>
    <col min="1" max="1" width="20.140625" bestFit="1" customWidth="1"/>
    <col min="3" max="4" width="0" hidden="1" customWidth="1"/>
    <col min="5" max="5" width="11.140625" bestFit="1" customWidth="1"/>
    <col min="6" max="6" width="10" hidden="1" customWidth="1"/>
    <col min="7" max="7" width="0" hidden="1" customWidth="1"/>
    <col min="8" max="8" width="10" hidden="1" customWidth="1"/>
    <col min="9" max="9" width="11" hidden="1" customWidth="1"/>
    <col min="10" max="10" width="0" hidden="1" customWidth="1"/>
    <col min="11" max="11" width="10" hidden="1" customWidth="1"/>
    <col min="12" max="12" width="12.140625" bestFit="1" customWidth="1"/>
    <col min="13" max="13" width="11.42578125" bestFit="1" customWidth="1"/>
    <col min="14" max="15" width="11" bestFit="1" customWidth="1"/>
    <col min="16" max="16" width="10.7109375" bestFit="1" customWidth="1"/>
    <col min="17" max="17" width="14.28515625" bestFit="1" customWidth="1"/>
    <col min="18" max="18" width="9.5703125" bestFit="1" customWidth="1"/>
  </cols>
  <sheetData>
    <row r="1" spans="1:23" s="1" customFormat="1" ht="15.75" thickBot="1" x14ac:dyDescent="0.3">
      <c r="C1" s="54"/>
      <c r="D1" s="54"/>
      <c r="E1" s="54"/>
      <c r="L1" s="40" t="s">
        <v>36</v>
      </c>
      <c r="M1" s="41">
        <v>66</v>
      </c>
    </row>
    <row r="2" spans="1:23" s="1" customFormat="1" ht="4.5" customHeight="1" thickBot="1" x14ac:dyDescent="0.3">
      <c r="A2" s="203" t="s">
        <v>29</v>
      </c>
      <c r="B2" s="204"/>
      <c r="C2" s="54"/>
      <c r="D2" s="54"/>
      <c r="E2" s="54"/>
    </row>
    <row r="3" spans="1:23" s="1" customFormat="1" ht="30.75" thickBot="1" x14ac:dyDescent="0.3">
      <c r="A3" s="205"/>
      <c r="B3" s="206"/>
      <c r="C3" s="54"/>
      <c r="D3" s="54"/>
      <c r="E3" s="32"/>
      <c r="F3" s="3" t="s">
        <v>18</v>
      </c>
      <c r="G3" s="200" t="s">
        <v>19</v>
      </c>
      <c r="H3" s="201"/>
      <c r="I3" s="201"/>
      <c r="J3" s="207"/>
      <c r="L3" s="200" t="s">
        <v>19</v>
      </c>
      <c r="M3" s="201"/>
      <c r="N3" s="201"/>
      <c r="O3" s="207"/>
    </row>
    <row r="4" spans="1:23" s="12" customFormat="1" ht="15.75" customHeight="1" thickBot="1" x14ac:dyDescent="0.3">
      <c r="A4" s="5" t="s">
        <v>0</v>
      </c>
      <c r="B4" s="6"/>
      <c r="C4" s="6"/>
      <c r="D4" s="6"/>
      <c r="E4" s="7"/>
      <c r="F4" s="8"/>
      <c r="G4" s="9" t="s">
        <v>20</v>
      </c>
      <c r="H4" s="10" t="s">
        <v>21</v>
      </c>
      <c r="I4" s="10" t="s">
        <v>35</v>
      </c>
      <c r="J4" s="37"/>
      <c r="L4" s="9" t="s">
        <v>20</v>
      </c>
      <c r="M4" s="10" t="s">
        <v>21</v>
      </c>
      <c r="N4" s="10" t="s">
        <v>35</v>
      </c>
      <c r="O4" s="37"/>
      <c r="S4" s="1"/>
      <c r="T4" s="1"/>
      <c r="U4" s="1"/>
      <c r="V4" s="1"/>
      <c r="W4" s="1"/>
    </row>
    <row r="5" spans="1:23" x14ac:dyDescent="0.25">
      <c r="A5" s="13" t="s">
        <v>25</v>
      </c>
      <c r="B5" s="13"/>
      <c r="C5" s="13"/>
      <c r="D5" s="13"/>
      <c r="E5" s="14" t="s">
        <v>1</v>
      </c>
      <c r="F5" s="15">
        <v>448</v>
      </c>
      <c r="G5" s="15">
        <f t="shared" ref="G5:G13" si="0">F5-H5-I5</f>
        <v>334</v>
      </c>
      <c r="H5" s="15">
        <v>104</v>
      </c>
      <c r="I5" s="33">
        <v>10</v>
      </c>
      <c r="J5" s="38"/>
      <c r="L5" s="42">
        <f t="shared" ref="L5:L13" si="1">ROUND(G5*$M$1,0)</f>
        <v>22044</v>
      </c>
      <c r="M5" s="42">
        <f t="shared" ref="M5:M13" si="2">ROUND(H5*$M$1,0)</f>
        <v>6864</v>
      </c>
      <c r="N5" s="50">
        <f t="shared" ref="N5:N13" si="3">ROUND(I5*$M$1,0)</f>
        <v>660</v>
      </c>
      <c r="O5" s="38"/>
      <c r="Q5" s="56"/>
      <c r="R5" s="57"/>
      <c r="S5" s="4"/>
      <c r="T5" s="4"/>
      <c r="U5" s="4"/>
      <c r="V5" s="4"/>
      <c r="W5" s="4"/>
    </row>
    <row r="6" spans="1:23" x14ac:dyDescent="0.25">
      <c r="A6" s="29" t="s">
        <v>26</v>
      </c>
      <c r="B6" s="17"/>
      <c r="C6" s="17"/>
      <c r="D6" s="17"/>
      <c r="E6" s="18" t="s">
        <v>3</v>
      </c>
      <c r="F6" s="19">
        <v>453</v>
      </c>
      <c r="G6" s="19">
        <f t="shared" si="0"/>
        <v>335</v>
      </c>
      <c r="H6" s="19">
        <v>108</v>
      </c>
      <c r="I6" s="34">
        <v>10</v>
      </c>
      <c r="J6" s="38"/>
      <c r="L6" s="45">
        <f t="shared" si="1"/>
        <v>22110</v>
      </c>
      <c r="M6" s="45">
        <f t="shared" si="2"/>
        <v>7128</v>
      </c>
      <c r="N6" s="51">
        <f t="shared" si="3"/>
        <v>660</v>
      </c>
      <c r="O6" s="38"/>
      <c r="Q6" s="56"/>
      <c r="R6" s="57"/>
      <c r="S6" s="4"/>
      <c r="T6" s="4"/>
      <c r="U6" s="4"/>
      <c r="V6" s="4"/>
      <c r="W6" s="4"/>
    </row>
    <row r="7" spans="1:23" ht="15.75" thickBot="1" x14ac:dyDescent="0.3">
      <c r="A7" s="30" t="s">
        <v>27</v>
      </c>
      <c r="B7" s="17"/>
      <c r="C7" s="17"/>
      <c r="D7" s="17"/>
      <c r="E7" s="21" t="s">
        <v>5</v>
      </c>
      <c r="F7" s="22">
        <v>531</v>
      </c>
      <c r="G7" s="22">
        <f t="shared" si="0"/>
        <v>396</v>
      </c>
      <c r="H7" s="22">
        <v>125</v>
      </c>
      <c r="I7" s="35">
        <v>10</v>
      </c>
      <c r="J7" s="38"/>
      <c r="L7" s="47">
        <f t="shared" si="1"/>
        <v>26136</v>
      </c>
      <c r="M7" s="47">
        <f t="shared" si="2"/>
        <v>8250</v>
      </c>
      <c r="N7" s="52">
        <f t="shared" si="3"/>
        <v>660</v>
      </c>
      <c r="O7" s="38"/>
      <c r="Q7" s="56"/>
      <c r="R7" s="57"/>
      <c r="S7" s="4"/>
      <c r="T7" s="4"/>
      <c r="U7" s="4"/>
      <c r="V7" s="4"/>
      <c r="W7" s="4"/>
    </row>
    <row r="8" spans="1:23" x14ac:dyDescent="0.25">
      <c r="A8" s="17"/>
      <c r="B8" s="17"/>
      <c r="C8" s="17"/>
      <c r="D8" s="17"/>
      <c r="E8" s="24" t="s">
        <v>7</v>
      </c>
      <c r="F8" s="25">
        <v>495</v>
      </c>
      <c r="G8" s="25">
        <f t="shared" si="0"/>
        <v>381</v>
      </c>
      <c r="H8" s="25">
        <v>104</v>
      </c>
      <c r="I8" s="36">
        <v>10</v>
      </c>
      <c r="J8" s="38"/>
      <c r="L8" s="49">
        <f t="shared" si="1"/>
        <v>25146</v>
      </c>
      <c r="M8" s="49">
        <f t="shared" si="2"/>
        <v>6864</v>
      </c>
      <c r="N8" s="53">
        <f t="shared" si="3"/>
        <v>660</v>
      </c>
      <c r="O8" s="38"/>
      <c r="Q8" s="56"/>
      <c r="R8" s="57"/>
      <c r="S8" s="4"/>
      <c r="T8" s="4"/>
      <c r="U8" s="4"/>
      <c r="V8" s="4"/>
      <c r="W8" s="4"/>
    </row>
    <row r="9" spans="1:23" x14ac:dyDescent="0.25">
      <c r="A9" s="17"/>
      <c r="B9" s="17"/>
      <c r="C9" s="17"/>
      <c r="D9" s="17"/>
      <c r="E9" s="18" t="s">
        <v>8</v>
      </c>
      <c r="F9" s="19">
        <v>500</v>
      </c>
      <c r="G9" s="19">
        <f t="shared" si="0"/>
        <v>382</v>
      </c>
      <c r="H9" s="19">
        <v>108</v>
      </c>
      <c r="I9" s="34">
        <v>10</v>
      </c>
      <c r="J9" s="38"/>
      <c r="L9" s="45">
        <f t="shared" si="1"/>
        <v>25212</v>
      </c>
      <c r="M9" s="45">
        <f t="shared" si="2"/>
        <v>7128</v>
      </c>
      <c r="N9" s="51">
        <f t="shared" si="3"/>
        <v>660</v>
      </c>
      <c r="O9" s="38"/>
      <c r="Q9" s="56"/>
      <c r="R9" s="57"/>
      <c r="S9" s="4"/>
      <c r="T9" s="4"/>
      <c r="U9" s="4"/>
      <c r="V9" s="4"/>
      <c r="W9" s="4"/>
    </row>
    <row r="10" spans="1:23" ht="15.75" thickBot="1" x14ac:dyDescent="0.3">
      <c r="A10" s="17"/>
      <c r="B10" s="17"/>
      <c r="C10" s="17"/>
      <c r="D10" s="17"/>
      <c r="E10" s="21" t="s">
        <v>9</v>
      </c>
      <c r="F10" s="22">
        <v>558</v>
      </c>
      <c r="G10" s="22">
        <f t="shared" si="0"/>
        <v>423</v>
      </c>
      <c r="H10" s="22">
        <v>125</v>
      </c>
      <c r="I10" s="35">
        <v>10</v>
      </c>
      <c r="J10" s="38"/>
      <c r="L10" s="47">
        <f t="shared" si="1"/>
        <v>27918</v>
      </c>
      <c r="M10" s="47">
        <f t="shared" si="2"/>
        <v>8250</v>
      </c>
      <c r="N10" s="52">
        <f t="shared" si="3"/>
        <v>660</v>
      </c>
      <c r="O10" s="38"/>
      <c r="Q10" s="56"/>
      <c r="R10" s="57"/>
      <c r="S10" s="4"/>
      <c r="T10" s="4"/>
      <c r="U10" s="4"/>
      <c r="V10" s="4"/>
      <c r="W10" s="4"/>
    </row>
    <row r="11" spans="1:23" x14ac:dyDescent="0.25">
      <c r="A11" s="17"/>
      <c r="B11" s="17"/>
      <c r="C11" s="17"/>
      <c r="D11" s="17"/>
      <c r="E11" s="24" t="s">
        <v>10</v>
      </c>
      <c r="F11" s="25">
        <v>523</v>
      </c>
      <c r="G11" s="25">
        <f t="shared" si="0"/>
        <v>409</v>
      </c>
      <c r="H11" s="25">
        <v>104</v>
      </c>
      <c r="I11" s="36">
        <v>10</v>
      </c>
      <c r="J11" s="38"/>
      <c r="L11" s="49">
        <f t="shared" si="1"/>
        <v>26994</v>
      </c>
      <c r="M11" s="49">
        <f t="shared" si="2"/>
        <v>6864</v>
      </c>
      <c r="N11" s="53">
        <f t="shared" si="3"/>
        <v>660</v>
      </c>
      <c r="O11" s="38"/>
      <c r="Q11" s="56"/>
      <c r="R11" s="57"/>
      <c r="S11" s="4"/>
      <c r="T11" s="4"/>
      <c r="U11" s="4"/>
      <c r="V11" s="4"/>
      <c r="W11" s="4"/>
    </row>
    <row r="12" spans="1:23" x14ac:dyDescent="0.25">
      <c r="A12" s="17"/>
      <c r="B12" s="17"/>
      <c r="C12" s="17"/>
      <c r="D12" s="17"/>
      <c r="E12" s="18" t="s">
        <v>11</v>
      </c>
      <c r="F12" s="19">
        <v>528</v>
      </c>
      <c r="G12" s="19">
        <f t="shared" si="0"/>
        <v>410</v>
      </c>
      <c r="H12" s="19">
        <v>108</v>
      </c>
      <c r="I12" s="34">
        <v>10</v>
      </c>
      <c r="J12" s="38"/>
      <c r="L12" s="45">
        <f t="shared" si="1"/>
        <v>27060</v>
      </c>
      <c r="M12" s="45">
        <f t="shared" si="2"/>
        <v>7128</v>
      </c>
      <c r="N12" s="51">
        <f t="shared" si="3"/>
        <v>660</v>
      </c>
      <c r="O12" s="38"/>
      <c r="Q12" s="56"/>
      <c r="R12" s="57"/>
      <c r="S12" s="4"/>
      <c r="T12" s="4"/>
      <c r="U12" s="4"/>
      <c r="V12" s="4"/>
      <c r="W12" s="4"/>
    </row>
    <row r="13" spans="1:23" ht="15.75" thickBot="1" x14ac:dyDescent="0.3">
      <c r="A13" s="27"/>
      <c r="B13" s="27"/>
      <c r="C13" s="27"/>
      <c r="D13" s="27"/>
      <c r="E13" s="28" t="s">
        <v>12</v>
      </c>
      <c r="F13" s="22">
        <v>577</v>
      </c>
      <c r="G13" s="22">
        <f t="shared" si="0"/>
        <v>442</v>
      </c>
      <c r="H13" s="22">
        <v>125</v>
      </c>
      <c r="I13" s="35">
        <v>10</v>
      </c>
      <c r="J13" s="39"/>
      <c r="L13" s="47">
        <f t="shared" si="1"/>
        <v>29172</v>
      </c>
      <c r="M13" s="47">
        <f t="shared" si="2"/>
        <v>8250</v>
      </c>
      <c r="N13" s="52">
        <f t="shared" si="3"/>
        <v>660</v>
      </c>
      <c r="O13" s="39"/>
      <c r="Q13" s="56"/>
      <c r="R13" s="57"/>
      <c r="S13" s="4"/>
      <c r="T13" s="4"/>
      <c r="U13" s="4"/>
      <c r="V13" s="4"/>
      <c r="W13" s="4"/>
    </row>
    <row r="14" spans="1:23" ht="5.25" customHeight="1" thickBot="1" x14ac:dyDescent="0.3"/>
    <row r="15" spans="1:23" ht="3" customHeight="1" thickBot="1" x14ac:dyDescent="0.3">
      <c r="A15" s="196" t="s">
        <v>30</v>
      </c>
      <c r="B15" s="197"/>
      <c r="G15" s="2"/>
      <c r="L15" s="2"/>
    </row>
    <row r="16" spans="1:23" ht="30.75" thickBot="1" x14ac:dyDescent="0.3">
      <c r="A16" s="198"/>
      <c r="B16" s="199"/>
      <c r="F16" s="3" t="s">
        <v>18</v>
      </c>
      <c r="G16" s="200" t="s">
        <v>19</v>
      </c>
      <c r="H16" s="201"/>
      <c r="I16" s="201"/>
      <c r="J16" s="202"/>
      <c r="L16" s="200" t="s">
        <v>19</v>
      </c>
      <c r="M16" s="201"/>
      <c r="N16" s="201"/>
      <c r="O16" s="202"/>
    </row>
    <row r="17" spans="1:18" ht="15.75" thickBot="1" x14ac:dyDescent="0.3">
      <c r="A17" s="5" t="s">
        <v>0</v>
      </c>
      <c r="B17" s="6"/>
      <c r="C17" s="6"/>
      <c r="D17" s="6"/>
      <c r="E17" s="7"/>
      <c r="F17" s="8"/>
      <c r="G17" s="9" t="s">
        <v>20</v>
      </c>
      <c r="H17" s="10" t="s">
        <v>21</v>
      </c>
      <c r="I17" s="10" t="s">
        <v>33</v>
      </c>
      <c r="J17" s="11" t="s">
        <v>22</v>
      </c>
      <c r="L17" s="9" t="s">
        <v>20</v>
      </c>
      <c r="M17" s="10" t="s">
        <v>21</v>
      </c>
      <c r="N17" s="10" t="s">
        <v>33</v>
      </c>
      <c r="O17" s="11" t="s">
        <v>22</v>
      </c>
    </row>
    <row r="18" spans="1:18" x14ac:dyDescent="0.25">
      <c r="A18" s="13" t="s">
        <v>25</v>
      </c>
      <c r="B18" s="13"/>
      <c r="C18" s="13"/>
      <c r="D18" s="13"/>
      <c r="E18" s="14" t="s">
        <v>1</v>
      </c>
      <c r="F18" s="15">
        <v>556</v>
      </c>
      <c r="G18" s="15">
        <f t="shared" ref="G18:G26" si="4">F18-H18-I18-J18</f>
        <v>291</v>
      </c>
      <c r="H18" s="15">
        <v>104</v>
      </c>
      <c r="I18" s="15">
        <v>100</v>
      </c>
      <c r="J18" s="16">
        <v>61</v>
      </c>
      <c r="L18" s="42">
        <f t="shared" ref="L18:L26" si="5">ROUND(G18*$M$1,0)</f>
        <v>19206</v>
      </c>
      <c r="M18" s="42">
        <f t="shared" ref="M18:M26" si="6">ROUND(H18*$M$1,0)</f>
        <v>6864</v>
      </c>
      <c r="N18" s="50">
        <f t="shared" ref="N18:N26" si="7">ROUND(I18*$M$1,0)</f>
        <v>6600</v>
      </c>
      <c r="O18" s="44">
        <f t="shared" ref="O18:O26" si="8">ROUND(J18*$M$1,0)</f>
        <v>4026</v>
      </c>
      <c r="Q18" s="56"/>
      <c r="R18" s="57"/>
    </row>
    <row r="19" spans="1:18" x14ac:dyDescent="0.25">
      <c r="A19" s="29" t="s">
        <v>26</v>
      </c>
      <c r="B19" s="17"/>
      <c r="C19" s="17"/>
      <c r="D19" s="17"/>
      <c r="E19" s="18" t="s">
        <v>3</v>
      </c>
      <c r="F19" s="19">
        <v>577</v>
      </c>
      <c r="G19" s="19">
        <f t="shared" si="4"/>
        <v>305</v>
      </c>
      <c r="H19" s="19">
        <v>108</v>
      </c>
      <c r="I19" s="19">
        <v>100</v>
      </c>
      <c r="J19" s="20">
        <v>64</v>
      </c>
      <c r="L19" s="45">
        <f t="shared" si="5"/>
        <v>20130</v>
      </c>
      <c r="M19" s="45">
        <f t="shared" si="6"/>
        <v>7128</v>
      </c>
      <c r="N19" s="51">
        <f t="shared" si="7"/>
        <v>6600</v>
      </c>
      <c r="O19" s="46">
        <f t="shared" si="8"/>
        <v>4224</v>
      </c>
      <c r="Q19" s="56"/>
      <c r="R19" s="57"/>
    </row>
    <row r="20" spans="1:18" ht="15.75" thickBot="1" x14ac:dyDescent="0.3">
      <c r="A20" s="30" t="s">
        <v>27</v>
      </c>
      <c r="B20" s="17"/>
      <c r="C20" s="17"/>
      <c r="D20" s="17"/>
      <c r="E20" s="21" t="s">
        <v>5</v>
      </c>
      <c r="F20" s="22">
        <v>682</v>
      </c>
      <c r="G20" s="22">
        <f t="shared" si="4"/>
        <v>385</v>
      </c>
      <c r="H20" s="22">
        <v>125</v>
      </c>
      <c r="I20" s="22">
        <v>100</v>
      </c>
      <c r="J20" s="23">
        <v>72</v>
      </c>
      <c r="L20" s="47">
        <f t="shared" si="5"/>
        <v>25410</v>
      </c>
      <c r="M20" s="47">
        <f t="shared" si="6"/>
        <v>8250</v>
      </c>
      <c r="N20" s="52">
        <f t="shared" si="7"/>
        <v>6600</v>
      </c>
      <c r="O20" s="48">
        <f t="shared" si="8"/>
        <v>4752</v>
      </c>
      <c r="Q20" s="56"/>
      <c r="R20" s="57"/>
    </row>
    <row r="21" spans="1:18" x14ac:dyDescent="0.25">
      <c r="A21" s="17"/>
      <c r="B21" s="17"/>
      <c r="C21" s="17"/>
      <c r="D21" s="17"/>
      <c r="E21" s="24" t="s">
        <v>7</v>
      </c>
      <c r="F21" s="25">
        <v>601</v>
      </c>
      <c r="G21" s="25">
        <f t="shared" si="4"/>
        <v>336</v>
      </c>
      <c r="H21" s="25">
        <v>104</v>
      </c>
      <c r="I21" s="25">
        <v>100</v>
      </c>
      <c r="J21" s="26">
        <v>61</v>
      </c>
      <c r="L21" s="49">
        <f t="shared" si="5"/>
        <v>22176</v>
      </c>
      <c r="M21" s="49">
        <f t="shared" si="6"/>
        <v>6864</v>
      </c>
      <c r="N21" s="53">
        <f t="shared" si="7"/>
        <v>6600</v>
      </c>
      <c r="O21" s="43">
        <f t="shared" si="8"/>
        <v>4026</v>
      </c>
      <c r="Q21" s="56"/>
      <c r="R21" s="57"/>
    </row>
    <row r="22" spans="1:18" x14ac:dyDescent="0.25">
      <c r="A22" s="17"/>
      <c r="B22" s="17"/>
      <c r="C22" s="17"/>
      <c r="D22" s="17"/>
      <c r="E22" s="18" t="s">
        <v>8</v>
      </c>
      <c r="F22" s="19">
        <v>621</v>
      </c>
      <c r="G22" s="19">
        <f t="shared" si="4"/>
        <v>349</v>
      </c>
      <c r="H22" s="19">
        <v>108</v>
      </c>
      <c r="I22" s="19">
        <v>100</v>
      </c>
      <c r="J22" s="20">
        <v>64</v>
      </c>
      <c r="L22" s="45">
        <f t="shared" si="5"/>
        <v>23034</v>
      </c>
      <c r="M22" s="45">
        <f t="shared" si="6"/>
        <v>7128</v>
      </c>
      <c r="N22" s="51">
        <f t="shared" si="7"/>
        <v>6600</v>
      </c>
      <c r="O22" s="46">
        <f t="shared" si="8"/>
        <v>4224</v>
      </c>
      <c r="Q22" s="56"/>
      <c r="R22" s="57"/>
    </row>
    <row r="23" spans="1:18" ht="15.75" thickBot="1" x14ac:dyDescent="0.3">
      <c r="A23" s="17"/>
      <c r="B23" s="17"/>
      <c r="C23" s="17"/>
      <c r="D23" s="17"/>
      <c r="E23" s="21" t="s">
        <v>9</v>
      </c>
      <c r="F23" s="22">
        <v>708</v>
      </c>
      <c r="G23" s="22">
        <f t="shared" si="4"/>
        <v>411</v>
      </c>
      <c r="H23" s="22">
        <v>125</v>
      </c>
      <c r="I23" s="22">
        <v>100</v>
      </c>
      <c r="J23" s="23">
        <v>72</v>
      </c>
      <c r="L23" s="47">
        <f t="shared" si="5"/>
        <v>27126</v>
      </c>
      <c r="M23" s="47">
        <f t="shared" si="6"/>
        <v>8250</v>
      </c>
      <c r="N23" s="52">
        <f t="shared" si="7"/>
        <v>6600</v>
      </c>
      <c r="O23" s="48">
        <f t="shared" si="8"/>
        <v>4752</v>
      </c>
      <c r="Q23" s="56"/>
      <c r="R23" s="57"/>
    </row>
    <row r="24" spans="1:18" x14ac:dyDescent="0.25">
      <c r="A24" s="17"/>
      <c r="B24" s="17"/>
      <c r="C24" s="17"/>
      <c r="D24" s="17"/>
      <c r="E24" s="24" t="s">
        <v>10</v>
      </c>
      <c r="F24" s="25">
        <v>628</v>
      </c>
      <c r="G24" s="25">
        <f t="shared" si="4"/>
        <v>363</v>
      </c>
      <c r="H24" s="25">
        <v>104</v>
      </c>
      <c r="I24" s="25">
        <v>100</v>
      </c>
      <c r="J24" s="26">
        <v>61</v>
      </c>
      <c r="L24" s="49">
        <f t="shared" si="5"/>
        <v>23958</v>
      </c>
      <c r="M24" s="49">
        <f t="shared" si="6"/>
        <v>6864</v>
      </c>
      <c r="N24" s="53">
        <f t="shared" si="7"/>
        <v>6600</v>
      </c>
      <c r="O24" s="43">
        <f t="shared" si="8"/>
        <v>4026</v>
      </c>
      <c r="Q24" s="56"/>
      <c r="R24" s="57"/>
    </row>
    <row r="25" spans="1:18" x14ac:dyDescent="0.25">
      <c r="A25" s="17"/>
      <c r="B25" s="17"/>
      <c r="C25" s="17"/>
      <c r="D25" s="17"/>
      <c r="E25" s="18" t="s">
        <v>11</v>
      </c>
      <c r="F25" s="19">
        <v>648</v>
      </c>
      <c r="G25" s="19">
        <f t="shared" si="4"/>
        <v>376</v>
      </c>
      <c r="H25" s="19">
        <v>108</v>
      </c>
      <c r="I25" s="19">
        <v>100</v>
      </c>
      <c r="J25" s="20">
        <v>64</v>
      </c>
      <c r="L25" s="45">
        <f t="shared" si="5"/>
        <v>24816</v>
      </c>
      <c r="M25" s="45">
        <f t="shared" si="6"/>
        <v>7128</v>
      </c>
      <c r="N25" s="51">
        <f t="shared" si="7"/>
        <v>6600</v>
      </c>
      <c r="O25" s="46">
        <f t="shared" si="8"/>
        <v>4224</v>
      </c>
      <c r="Q25" s="56"/>
      <c r="R25" s="57"/>
    </row>
    <row r="26" spans="1:18" ht="15.75" thickBot="1" x14ac:dyDescent="0.3">
      <c r="A26" s="27"/>
      <c r="B26" s="27"/>
      <c r="C26" s="27"/>
      <c r="D26" s="27"/>
      <c r="E26" s="28" t="s">
        <v>12</v>
      </c>
      <c r="F26" s="22">
        <v>726</v>
      </c>
      <c r="G26" s="22">
        <f t="shared" si="4"/>
        <v>429</v>
      </c>
      <c r="H26" s="22">
        <v>125</v>
      </c>
      <c r="I26" s="22">
        <v>100</v>
      </c>
      <c r="J26" s="23">
        <v>72</v>
      </c>
      <c r="L26" s="47">
        <f t="shared" si="5"/>
        <v>28314</v>
      </c>
      <c r="M26" s="47">
        <f t="shared" si="6"/>
        <v>8250</v>
      </c>
      <c r="N26" s="52">
        <f t="shared" si="7"/>
        <v>6600</v>
      </c>
      <c r="O26" s="48">
        <f t="shared" si="8"/>
        <v>4752</v>
      </c>
      <c r="Q26" s="56"/>
      <c r="R26" s="57"/>
    </row>
    <row r="27" spans="1:18" ht="4.5" customHeight="1" thickBot="1" x14ac:dyDescent="0.3"/>
    <row r="28" spans="1:18" ht="3.75" customHeight="1" thickBot="1" x14ac:dyDescent="0.3">
      <c r="A28" s="196" t="s">
        <v>31</v>
      </c>
      <c r="B28" s="197"/>
    </row>
    <row r="29" spans="1:18" ht="30.75" thickBot="1" x14ac:dyDescent="0.3">
      <c r="A29" s="198"/>
      <c r="B29" s="199"/>
      <c r="F29" s="3" t="s">
        <v>18</v>
      </c>
      <c r="G29" s="200" t="s">
        <v>19</v>
      </c>
      <c r="H29" s="201"/>
      <c r="I29" s="201"/>
      <c r="J29" s="202"/>
      <c r="L29" s="200" t="s">
        <v>19</v>
      </c>
      <c r="M29" s="201"/>
      <c r="N29" s="201"/>
      <c r="O29" s="202"/>
    </row>
    <row r="30" spans="1:18" ht="15.75" thickBot="1" x14ac:dyDescent="0.3">
      <c r="A30" s="5" t="s">
        <v>0</v>
      </c>
      <c r="B30" s="6"/>
      <c r="C30" s="6"/>
      <c r="D30" s="6"/>
      <c r="E30" s="7"/>
      <c r="F30" s="8"/>
      <c r="G30" s="9" t="s">
        <v>20</v>
      </c>
      <c r="H30" s="10" t="s">
        <v>21</v>
      </c>
      <c r="I30" s="10" t="s">
        <v>32</v>
      </c>
      <c r="J30" s="11" t="s">
        <v>22</v>
      </c>
      <c r="L30" s="9" t="s">
        <v>20</v>
      </c>
      <c r="M30" s="10" t="s">
        <v>21</v>
      </c>
      <c r="N30" s="10" t="s">
        <v>32</v>
      </c>
      <c r="O30" s="11" t="s">
        <v>22</v>
      </c>
    </row>
    <row r="31" spans="1:18" x14ac:dyDescent="0.25">
      <c r="A31" s="13" t="s">
        <v>25</v>
      </c>
      <c r="B31" s="13"/>
      <c r="C31" s="13"/>
      <c r="D31" s="13"/>
      <c r="E31" s="14" t="s">
        <v>1</v>
      </c>
      <c r="F31" s="15">
        <v>591</v>
      </c>
      <c r="G31" s="15">
        <f t="shared" ref="G31:G39" si="9">F31-H31-I31-J31</f>
        <v>307</v>
      </c>
      <c r="H31" s="15">
        <v>104</v>
      </c>
      <c r="I31" s="15">
        <v>119</v>
      </c>
      <c r="J31" s="16">
        <v>61</v>
      </c>
      <c r="L31" s="42">
        <f t="shared" ref="L31:L39" si="10">ROUND(G31*$M$1,0)</f>
        <v>20262</v>
      </c>
      <c r="M31" s="42">
        <f t="shared" ref="M31:M39" si="11">ROUND(H31*$M$1,0)</f>
        <v>6864</v>
      </c>
      <c r="N31" s="50">
        <f t="shared" ref="N31:N39" si="12">ROUND(I31*$M$1,0)</f>
        <v>7854</v>
      </c>
      <c r="O31" s="44">
        <f t="shared" ref="O31:O39" si="13">ROUND(J31*$M$1,0)</f>
        <v>4026</v>
      </c>
      <c r="Q31" s="56"/>
      <c r="R31" s="57"/>
    </row>
    <row r="32" spans="1:18" x14ac:dyDescent="0.25">
      <c r="A32" s="29" t="s">
        <v>26</v>
      </c>
      <c r="B32" s="17"/>
      <c r="C32" s="17"/>
      <c r="D32" s="17"/>
      <c r="E32" s="18" t="s">
        <v>3</v>
      </c>
      <c r="F32" s="19">
        <v>611</v>
      </c>
      <c r="G32" s="19">
        <f t="shared" si="9"/>
        <v>320</v>
      </c>
      <c r="H32" s="19">
        <v>108</v>
      </c>
      <c r="I32" s="19">
        <v>119</v>
      </c>
      <c r="J32" s="20">
        <v>64</v>
      </c>
      <c r="L32" s="45">
        <f t="shared" si="10"/>
        <v>21120</v>
      </c>
      <c r="M32" s="45">
        <f t="shared" si="11"/>
        <v>7128</v>
      </c>
      <c r="N32" s="51">
        <f t="shared" si="12"/>
        <v>7854</v>
      </c>
      <c r="O32" s="46">
        <f t="shared" si="13"/>
        <v>4224</v>
      </c>
      <c r="Q32" s="56"/>
      <c r="R32" s="57"/>
    </row>
    <row r="33" spans="1:18" ht="15.75" thickBot="1" x14ac:dyDescent="0.3">
      <c r="A33" s="30" t="s">
        <v>27</v>
      </c>
      <c r="B33" s="17"/>
      <c r="C33" s="17"/>
      <c r="D33" s="17"/>
      <c r="E33" s="21" t="s">
        <v>5</v>
      </c>
      <c r="F33" s="22">
        <v>716</v>
      </c>
      <c r="G33" s="22">
        <f t="shared" si="9"/>
        <v>400</v>
      </c>
      <c r="H33" s="22">
        <v>125</v>
      </c>
      <c r="I33" s="22">
        <v>119</v>
      </c>
      <c r="J33" s="23">
        <v>72</v>
      </c>
      <c r="L33" s="47">
        <f t="shared" si="10"/>
        <v>26400</v>
      </c>
      <c r="M33" s="47">
        <f t="shared" si="11"/>
        <v>8250</v>
      </c>
      <c r="N33" s="52">
        <f t="shared" si="12"/>
        <v>7854</v>
      </c>
      <c r="O33" s="48">
        <f t="shared" si="13"/>
        <v>4752</v>
      </c>
      <c r="Q33" s="56"/>
      <c r="R33" s="57"/>
    </row>
    <row r="34" spans="1:18" x14ac:dyDescent="0.25">
      <c r="A34" s="17"/>
      <c r="B34" s="17"/>
      <c r="C34" s="17"/>
      <c r="D34" s="17"/>
      <c r="E34" s="24" t="s">
        <v>7</v>
      </c>
      <c r="F34" s="25">
        <v>635</v>
      </c>
      <c r="G34" s="25">
        <f t="shared" si="9"/>
        <v>351</v>
      </c>
      <c r="H34" s="25">
        <v>104</v>
      </c>
      <c r="I34" s="25">
        <v>119</v>
      </c>
      <c r="J34" s="26">
        <v>61</v>
      </c>
      <c r="L34" s="49">
        <f t="shared" si="10"/>
        <v>23166</v>
      </c>
      <c r="M34" s="49">
        <f t="shared" si="11"/>
        <v>6864</v>
      </c>
      <c r="N34" s="53">
        <f t="shared" si="12"/>
        <v>7854</v>
      </c>
      <c r="O34" s="43">
        <f t="shared" si="13"/>
        <v>4026</v>
      </c>
      <c r="Q34" s="56"/>
      <c r="R34" s="57"/>
    </row>
    <row r="35" spans="1:18" x14ac:dyDescent="0.25">
      <c r="A35" s="17"/>
      <c r="B35" s="17"/>
      <c r="C35" s="17"/>
      <c r="D35" s="17"/>
      <c r="E35" s="18" t="s">
        <v>8</v>
      </c>
      <c r="F35" s="19">
        <v>655</v>
      </c>
      <c r="G35" s="19">
        <f t="shared" si="9"/>
        <v>364</v>
      </c>
      <c r="H35" s="19">
        <v>108</v>
      </c>
      <c r="I35" s="19">
        <v>119</v>
      </c>
      <c r="J35" s="20">
        <v>64</v>
      </c>
      <c r="L35" s="45">
        <f t="shared" si="10"/>
        <v>24024</v>
      </c>
      <c r="M35" s="45">
        <f t="shared" si="11"/>
        <v>7128</v>
      </c>
      <c r="N35" s="51">
        <f t="shared" si="12"/>
        <v>7854</v>
      </c>
      <c r="O35" s="46">
        <f t="shared" si="13"/>
        <v>4224</v>
      </c>
      <c r="Q35" s="56"/>
      <c r="R35" s="57"/>
    </row>
    <row r="36" spans="1:18" ht="15.75" thickBot="1" x14ac:dyDescent="0.3">
      <c r="A36" s="17"/>
      <c r="B36" s="17"/>
      <c r="C36" s="17"/>
      <c r="D36" s="17"/>
      <c r="E36" s="21" t="s">
        <v>9</v>
      </c>
      <c r="F36" s="22">
        <v>741</v>
      </c>
      <c r="G36" s="22">
        <f t="shared" si="9"/>
        <v>425</v>
      </c>
      <c r="H36" s="22">
        <v>125</v>
      </c>
      <c r="I36" s="22">
        <v>119</v>
      </c>
      <c r="J36" s="23">
        <v>72</v>
      </c>
      <c r="L36" s="47">
        <f t="shared" si="10"/>
        <v>28050</v>
      </c>
      <c r="M36" s="47">
        <f t="shared" si="11"/>
        <v>8250</v>
      </c>
      <c r="N36" s="52">
        <f t="shared" si="12"/>
        <v>7854</v>
      </c>
      <c r="O36" s="48">
        <f t="shared" si="13"/>
        <v>4752</v>
      </c>
      <c r="Q36" s="56"/>
      <c r="R36" s="57"/>
    </row>
    <row r="37" spans="1:18" x14ac:dyDescent="0.25">
      <c r="A37" s="17"/>
      <c r="B37" s="17"/>
      <c r="C37" s="17"/>
      <c r="D37" s="17"/>
      <c r="E37" s="24" t="s">
        <v>10</v>
      </c>
      <c r="F37" s="25">
        <v>662</v>
      </c>
      <c r="G37" s="25">
        <f t="shared" si="9"/>
        <v>378</v>
      </c>
      <c r="H37" s="25">
        <v>104</v>
      </c>
      <c r="I37" s="25">
        <v>119</v>
      </c>
      <c r="J37" s="26">
        <v>61</v>
      </c>
      <c r="L37" s="49">
        <f t="shared" si="10"/>
        <v>24948</v>
      </c>
      <c r="M37" s="49">
        <f t="shared" si="11"/>
        <v>6864</v>
      </c>
      <c r="N37" s="53">
        <f t="shared" si="12"/>
        <v>7854</v>
      </c>
      <c r="O37" s="43">
        <f t="shared" si="13"/>
        <v>4026</v>
      </c>
      <c r="Q37" s="56"/>
      <c r="R37" s="57"/>
    </row>
    <row r="38" spans="1:18" x14ac:dyDescent="0.25">
      <c r="A38" s="17"/>
      <c r="B38" s="17"/>
      <c r="C38" s="17"/>
      <c r="D38" s="17"/>
      <c r="E38" s="18" t="s">
        <v>11</v>
      </c>
      <c r="F38" s="19">
        <v>682</v>
      </c>
      <c r="G38" s="19">
        <f t="shared" si="9"/>
        <v>391</v>
      </c>
      <c r="H38" s="19">
        <v>108</v>
      </c>
      <c r="I38" s="19">
        <v>119</v>
      </c>
      <c r="J38" s="20">
        <v>64</v>
      </c>
      <c r="L38" s="45">
        <f t="shared" si="10"/>
        <v>25806</v>
      </c>
      <c r="M38" s="45">
        <f t="shared" si="11"/>
        <v>7128</v>
      </c>
      <c r="N38" s="51">
        <f t="shared" si="12"/>
        <v>7854</v>
      </c>
      <c r="O38" s="46">
        <f t="shared" si="13"/>
        <v>4224</v>
      </c>
      <c r="Q38" s="56"/>
      <c r="R38" s="57"/>
    </row>
    <row r="39" spans="1:18" ht="15.75" thickBot="1" x14ac:dyDescent="0.3">
      <c r="A39" s="27"/>
      <c r="B39" s="27"/>
      <c r="C39" s="27"/>
      <c r="D39" s="27"/>
      <c r="E39" s="28" t="s">
        <v>12</v>
      </c>
      <c r="F39" s="22">
        <v>759</v>
      </c>
      <c r="G39" s="22">
        <f t="shared" si="9"/>
        <v>443</v>
      </c>
      <c r="H39" s="22">
        <v>125</v>
      </c>
      <c r="I39" s="22">
        <v>119</v>
      </c>
      <c r="J39" s="23">
        <v>72</v>
      </c>
      <c r="L39" s="47">
        <f t="shared" si="10"/>
        <v>29238</v>
      </c>
      <c r="M39" s="47">
        <f t="shared" si="11"/>
        <v>8250</v>
      </c>
      <c r="N39" s="52">
        <f t="shared" si="12"/>
        <v>7854</v>
      </c>
      <c r="O39" s="48">
        <f t="shared" si="13"/>
        <v>4752</v>
      </c>
      <c r="Q39" s="56"/>
      <c r="R39" s="57"/>
    </row>
    <row r="41" spans="1:18" x14ac:dyDescent="0.25">
      <c r="A41" s="13"/>
    </row>
  </sheetData>
  <mergeCells count="9">
    <mergeCell ref="A28:B29"/>
    <mergeCell ref="G29:J29"/>
    <mergeCell ref="L29:O29"/>
    <mergeCell ref="A2:B3"/>
    <mergeCell ref="G3:J3"/>
    <mergeCell ref="L3:O3"/>
    <mergeCell ref="A15:B16"/>
    <mergeCell ref="G16:J16"/>
    <mergeCell ref="L16:O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W41"/>
  <sheetViews>
    <sheetView view="pageBreakPreview" zoomScale="60" zoomScaleNormal="100" workbookViewId="0">
      <selection activeCell="R50" sqref="Q50:R50"/>
    </sheetView>
  </sheetViews>
  <sheetFormatPr defaultRowHeight="15" x14ac:dyDescent="0.25"/>
  <cols>
    <col min="1" max="1" width="20.140625" bestFit="1" customWidth="1"/>
    <col min="3" max="4" width="0" hidden="1" customWidth="1"/>
    <col min="5" max="5" width="11.140625" bestFit="1" customWidth="1"/>
    <col min="6" max="6" width="10" hidden="1" customWidth="1"/>
    <col min="7" max="7" width="0" hidden="1" customWidth="1"/>
    <col min="8" max="8" width="10" hidden="1" customWidth="1"/>
    <col min="9" max="9" width="11" hidden="1" customWidth="1"/>
    <col min="10" max="10" width="0" hidden="1" customWidth="1"/>
    <col min="11" max="11" width="10" hidden="1" customWidth="1"/>
    <col min="12" max="12" width="12.140625" bestFit="1" customWidth="1"/>
    <col min="13" max="13" width="11.42578125" bestFit="1" customWidth="1"/>
    <col min="14" max="15" width="11" bestFit="1" customWidth="1"/>
    <col min="16" max="16" width="10.7109375" bestFit="1" customWidth="1"/>
    <col min="17" max="17" width="10.140625" bestFit="1" customWidth="1"/>
    <col min="18" max="18" width="6" bestFit="1" customWidth="1"/>
  </cols>
  <sheetData>
    <row r="1" spans="1:23" s="1" customFormat="1" ht="15.75" thickBot="1" x14ac:dyDescent="0.3">
      <c r="C1" s="31"/>
      <c r="D1" s="31"/>
      <c r="E1" s="31"/>
      <c r="L1" s="40" t="s">
        <v>36</v>
      </c>
      <c r="M1" s="41">
        <v>66</v>
      </c>
    </row>
    <row r="2" spans="1:23" s="1" customFormat="1" ht="4.5" customHeight="1" thickBot="1" x14ac:dyDescent="0.3">
      <c r="A2" s="203" t="s">
        <v>29</v>
      </c>
      <c r="B2" s="204"/>
      <c r="C2" s="31"/>
      <c r="D2" s="31"/>
      <c r="E2" s="31"/>
    </row>
    <row r="3" spans="1:23" s="1" customFormat="1" ht="30.75" thickBot="1" x14ac:dyDescent="0.3">
      <c r="A3" s="205"/>
      <c r="B3" s="206"/>
      <c r="C3" s="31"/>
      <c r="D3" s="31"/>
      <c r="E3" s="32"/>
      <c r="F3" s="3" t="s">
        <v>18</v>
      </c>
      <c r="G3" s="200" t="s">
        <v>19</v>
      </c>
      <c r="H3" s="201"/>
      <c r="I3" s="201"/>
      <c r="J3" s="207"/>
      <c r="L3" s="200" t="s">
        <v>19</v>
      </c>
      <c r="M3" s="201"/>
      <c r="N3" s="201"/>
      <c r="O3" s="207"/>
    </row>
    <row r="4" spans="1:23" s="12" customFormat="1" ht="15.75" customHeight="1" thickBot="1" x14ac:dyDescent="0.3">
      <c r="A4" s="5" t="s">
        <v>28</v>
      </c>
      <c r="B4" s="6"/>
      <c r="C4" s="6"/>
      <c r="D4" s="6"/>
      <c r="E4" s="7"/>
      <c r="F4" s="8"/>
      <c r="G4" s="9" t="s">
        <v>20</v>
      </c>
      <c r="H4" s="10" t="s">
        <v>21</v>
      </c>
      <c r="I4" s="10" t="s">
        <v>35</v>
      </c>
      <c r="J4" s="37"/>
      <c r="K4" s="1"/>
      <c r="L4" s="9" t="s">
        <v>20</v>
      </c>
      <c r="M4" s="10" t="s">
        <v>21</v>
      </c>
      <c r="N4" s="10" t="s">
        <v>35</v>
      </c>
      <c r="O4" s="37"/>
      <c r="P4" s="1"/>
      <c r="S4" s="1"/>
      <c r="T4" s="1"/>
      <c r="U4" s="1"/>
      <c r="V4" s="1"/>
      <c r="W4" s="1"/>
    </row>
    <row r="5" spans="1:23" x14ac:dyDescent="0.25">
      <c r="A5" s="13" t="s">
        <v>23</v>
      </c>
      <c r="B5" s="13"/>
      <c r="C5" s="13"/>
      <c r="D5" s="13"/>
      <c r="E5" s="14" t="s">
        <v>1</v>
      </c>
      <c r="F5" s="15">
        <v>377</v>
      </c>
      <c r="G5" s="15">
        <f t="shared" ref="G5:G13" si="0">F5-H5-I5</f>
        <v>263</v>
      </c>
      <c r="H5" s="15">
        <v>104</v>
      </c>
      <c r="I5" s="33">
        <v>10</v>
      </c>
      <c r="J5" s="38"/>
      <c r="K5" s="4"/>
      <c r="L5" s="42">
        <f t="shared" ref="L5:L13" si="1">ROUND(G5*$M$1,0)</f>
        <v>17358</v>
      </c>
      <c r="M5" s="42">
        <f t="shared" ref="M5:M13" si="2">ROUND(H5*$M$1,0)</f>
        <v>6864</v>
      </c>
      <c r="N5" s="50">
        <f t="shared" ref="N5:N13" si="3">ROUND(I5*$M$1,0)</f>
        <v>660</v>
      </c>
      <c r="O5" s="38"/>
      <c r="P5" s="4"/>
      <c r="S5" s="4"/>
      <c r="T5" s="4"/>
      <c r="U5" s="4"/>
      <c r="V5" s="4"/>
      <c r="W5" s="4"/>
    </row>
    <row r="6" spans="1:23" x14ac:dyDescent="0.25">
      <c r="A6" s="17" t="s">
        <v>24</v>
      </c>
      <c r="B6" s="17"/>
      <c r="C6" s="17"/>
      <c r="D6" s="17"/>
      <c r="E6" s="18" t="s">
        <v>3</v>
      </c>
      <c r="F6" s="19">
        <v>383</v>
      </c>
      <c r="G6" s="19">
        <f t="shared" si="0"/>
        <v>265</v>
      </c>
      <c r="H6" s="19">
        <v>108</v>
      </c>
      <c r="I6" s="34">
        <v>10</v>
      </c>
      <c r="J6" s="38"/>
      <c r="K6" s="4"/>
      <c r="L6" s="45">
        <f t="shared" si="1"/>
        <v>17490</v>
      </c>
      <c r="M6" s="45">
        <f t="shared" si="2"/>
        <v>7128</v>
      </c>
      <c r="N6" s="51">
        <f t="shared" si="3"/>
        <v>660</v>
      </c>
      <c r="O6" s="38"/>
      <c r="P6" s="4"/>
      <c r="S6" s="4"/>
      <c r="T6" s="4"/>
      <c r="U6" s="4"/>
      <c r="V6" s="4"/>
      <c r="W6" s="4"/>
    </row>
    <row r="7" spans="1:23" ht="15.75" thickBot="1" x14ac:dyDescent="0.3">
      <c r="A7" s="17" t="s">
        <v>34</v>
      </c>
      <c r="B7" s="17"/>
      <c r="C7" s="17"/>
      <c r="D7" s="17"/>
      <c r="E7" s="21" t="s">
        <v>5</v>
      </c>
      <c r="F7" s="22">
        <v>420</v>
      </c>
      <c r="G7" s="22">
        <f t="shared" si="0"/>
        <v>285</v>
      </c>
      <c r="H7" s="22">
        <v>125</v>
      </c>
      <c r="I7" s="35">
        <v>10</v>
      </c>
      <c r="J7" s="38"/>
      <c r="K7" s="4"/>
      <c r="L7" s="47">
        <f t="shared" si="1"/>
        <v>18810</v>
      </c>
      <c r="M7" s="47">
        <f t="shared" si="2"/>
        <v>8250</v>
      </c>
      <c r="N7" s="52">
        <f t="shared" si="3"/>
        <v>660</v>
      </c>
      <c r="O7" s="38"/>
      <c r="P7" s="4"/>
      <c r="S7" s="4"/>
      <c r="T7" s="4"/>
      <c r="U7" s="4"/>
      <c r="V7" s="4"/>
      <c r="W7" s="4"/>
    </row>
    <row r="8" spans="1:23" x14ac:dyDescent="0.25">
      <c r="A8" s="17"/>
      <c r="B8" s="17"/>
      <c r="C8" s="17"/>
      <c r="D8" s="17"/>
      <c r="E8" s="24" t="s">
        <v>7</v>
      </c>
      <c r="F8" s="25">
        <v>437</v>
      </c>
      <c r="G8" s="25">
        <f t="shared" si="0"/>
        <v>323</v>
      </c>
      <c r="H8" s="25">
        <v>104</v>
      </c>
      <c r="I8" s="36">
        <v>10</v>
      </c>
      <c r="J8" s="38"/>
      <c r="K8" s="4"/>
      <c r="L8" s="49">
        <f t="shared" si="1"/>
        <v>21318</v>
      </c>
      <c r="M8" s="49">
        <f t="shared" si="2"/>
        <v>6864</v>
      </c>
      <c r="N8" s="53">
        <f t="shared" si="3"/>
        <v>660</v>
      </c>
      <c r="O8" s="38"/>
      <c r="P8" s="4"/>
      <c r="S8" s="4"/>
      <c r="T8" s="4"/>
      <c r="U8" s="4"/>
      <c r="V8" s="4"/>
      <c r="W8" s="4"/>
    </row>
    <row r="9" spans="1:23" x14ac:dyDescent="0.25">
      <c r="A9" s="17"/>
      <c r="B9" s="17"/>
      <c r="C9" s="17"/>
      <c r="D9" s="17"/>
      <c r="E9" s="18" t="s">
        <v>8</v>
      </c>
      <c r="F9" s="19">
        <v>442</v>
      </c>
      <c r="G9" s="19">
        <f t="shared" si="0"/>
        <v>324</v>
      </c>
      <c r="H9" s="19">
        <v>108</v>
      </c>
      <c r="I9" s="34">
        <v>10</v>
      </c>
      <c r="J9" s="38"/>
      <c r="K9" s="4"/>
      <c r="L9" s="45">
        <f t="shared" si="1"/>
        <v>21384</v>
      </c>
      <c r="M9" s="45">
        <f t="shared" si="2"/>
        <v>7128</v>
      </c>
      <c r="N9" s="51">
        <f t="shared" si="3"/>
        <v>660</v>
      </c>
      <c r="O9" s="38"/>
      <c r="P9" s="4"/>
      <c r="S9" s="4"/>
      <c r="T9" s="4"/>
      <c r="U9" s="4"/>
      <c r="V9" s="4"/>
      <c r="W9" s="4"/>
    </row>
    <row r="10" spans="1:23" ht="15.75" thickBot="1" x14ac:dyDescent="0.3">
      <c r="A10" s="17"/>
      <c r="B10" s="17"/>
      <c r="C10" s="17"/>
      <c r="D10" s="17"/>
      <c r="E10" s="21" t="s">
        <v>9</v>
      </c>
      <c r="F10" s="22">
        <v>487</v>
      </c>
      <c r="G10" s="22">
        <f t="shared" si="0"/>
        <v>352</v>
      </c>
      <c r="H10" s="22">
        <v>125</v>
      </c>
      <c r="I10" s="35">
        <v>10</v>
      </c>
      <c r="J10" s="38"/>
      <c r="K10" s="4"/>
      <c r="L10" s="47">
        <f t="shared" si="1"/>
        <v>23232</v>
      </c>
      <c r="M10" s="47">
        <f t="shared" si="2"/>
        <v>8250</v>
      </c>
      <c r="N10" s="52">
        <f t="shared" si="3"/>
        <v>660</v>
      </c>
      <c r="O10" s="38"/>
      <c r="P10" s="4"/>
      <c r="S10" s="4"/>
      <c r="T10" s="4"/>
      <c r="U10" s="4"/>
      <c r="V10" s="4"/>
      <c r="W10" s="4"/>
    </row>
    <row r="11" spans="1:23" x14ac:dyDescent="0.25">
      <c r="A11" s="17"/>
      <c r="B11" s="17"/>
      <c r="C11" s="17"/>
      <c r="D11" s="17"/>
      <c r="E11" s="24" t="s">
        <v>10</v>
      </c>
      <c r="F11" s="25">
        <v>475</v>
      </c>
      <c r="G11" s="25">
        <f t="shared" si="0"/>
        <v>361</v>
      </c>
      <c r="H11" s="25">
        <v>104</v>
      </c>
      <c r="I11" s="36">
        <v>10</v>
      </c>
      <c r="J11" s="38"/>
      <c r="K11" s="4"/>
      <c r="L11" s="49">
        <f t="shared" si="1"/>
        <v>23826</v>
      </c>
      <c r="M11" s="49">
        <f t="shared" si="2"/>
        <v>6864</v>
      </c>
      <c r="N11" s="53">
        <f t="shared" si="3"/>
        <v>660</v>
      </c>
      <c r="O11" s="38"/>
      <c r="P11" s="4"/>
      <c r="S11" s="4"/>
      <c r="T11" s="4"/>
      <c r="U11" s="4"/>
      <c r="V11" s="4"/>
      <c r="W11" s="4"/>
    </row>
    <row r="12" spans="1:23" x14ac:dyDescent="0.25">
      <c r="A12" s="17"/>
      <c r="B12" s="17"/>
      <c r="C12" s="17"/>
      <c r="D12" s="17"/>
      <c r="E12" s="18" t="s">
        <v>11</v>
      </c>
      <c r="F12" s="19">
        <v>480</v>
      </c>
      <c r="G12" s="19">
        <f t="shared" si="0"/>
        <v>362</v>
      </c>
      <c r="H12" s="19">
        <v>108</v>
      </c>
      <c r="I12" s="34">
        <v>10</v>
      </c>
      <c r="J12" s="38"/>
      <c r="K12" s="4"/>
      <c r="L12" s="45">
        <f t="shared" si="1"/>
        <v>23892</v>
      </c>
      <c r="M12" s="45">
        <f t="shared" si="2"/>
        <v>7128</v>
      </c>
      <c r="N12" s="51">
        <f t="shared" si="3"/>
        <v>660</v>
      </c>
      <c r="O12" s="38"/>
      <c r="P12" s="4"/>
      <c r="S12" s="4"/>
      <c r="T12" s="4"/>
      <c r="U12" s="4"/>
      <c r="V12" s="4"/>
      <c r="W12" s="4"/>
    </row>
    <row r="13" spans="1:23" ht="15.75" thickBot="1" x14ac:dyDescent="0.3">
      <c r="A13" s="27"/>
      <c r="B13" s="27"/>
      <c r="C13" s="27"/>
      <c r="D13" s="27"/>
      <c r="E13" s="28" t="s">
        <v>12</v>
      </c>
      <c r="F13" s="22">
        <v>528</v>
      </c>
      <c r="G13" s="22">
        <f t="shared" si="0"/>
        <v>393</v>
      </c>
      <c r="H13" s="22">
        <v>125</v>
      </c>
      <c r="I13" s="35">
        <v>10</v>
      </c>
      <c r="J13" s="39"/>
      <c r="K13" s="4"/>
      <c r="L13" s="47">
        <f t="shared" si="1"/>
        <v>25938</v>
      </c>
      <c r="M13" s="47">
        <f t="shared" si="2"/>
        <v>8250</v>
      </c>
      <c r="N13" s="52">
        <f t="shared" si="3"/>
        <v>660</v>
      </c>
      <c r="O13" s="39"/>
      <c r="P13" s="4"/>
      <c r="S13" s="4"/>
      <c r="T13" s="4"/>
      <c r="U13" s="4"/>
      <c r="V13" s="4"/>
      <c r="W13" s="4"/>
    </row>
    <row r="14" spans="1:23" ht="5.25" customHeight="1" thickBo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23" ht="3" customHeight="1" thickBot="1" x14ac:dyDescent="0.3">
      <c r="A15" s="196" t="s">
        <v>30</v>
      </c>
      <c r="B15" s="197"/>
      <c r="C15" s="4"/>
      <c r="D15" s="4"/>
      <c r="E15" s="4"/>
      <c r="G15" s="2"/>
      <c r="K15" s="4"/>
      <c r="L15" s="4"/>
      <c r="M15" s="4"/>
      <c r="N15" s="4"/>
      <c r="O15" s="4"/>
      <c r="P15" s="4"/>
    </row>
    <row r="16" spans="1:23" ht="30.75" thickBot="1" x14ac:dyDescent="0.3">
      <c r="A16" s="198"/>
      <c r="B16" s="199"/>
      <c r="C16" s="4"/>
      <c r="D16" s="4"/>
      <c r="E16" s="4"/>
      <c r="F16" s="3" t="s">
        <v>18</v>
      </c>
      <c r="G16" s="200" t="s">
        <v>19</v>
      </c>
      <c r="H16" s="201"/>
      <c r="I16" s="201"/>
      <c r="J16" s="202"/>
      <c r="K16" s="4"/>
      <c r="L16" s="200" t="s">
        <v>19</v>
      </c>
      <c r="M16" s="201"/>
      <c r="N16" s="201"/>
      <c r="O16" s="202"/>
      <c r="P16" s="4"/>
    </row>
    <row r="17" spans="1:16" ht="15.75" thickBot="1" x14ac:dyDescent="0.3">
      <c r="A17" s="5" t="s">
        <v>28</v>
      </c>
      <c r="B17" s="6"/>
      <c r="C17" s="6"/>
      <c r="D17" s="6"/>
      <c r="E17" s="7"/>
      <c r="F17" s="8"/>
      <c r="G17" s="9" t="s">
        <v>20</v>
      </c>
      <c r="H17" s="10" t="s">
        <v>21</v>
      </c>
      <c r="I17" s="10" t="s">
        <v>33</v>
      </c>
      <c r="J17" s="11" t="s">
        <v>22</v>
      </c>
      <c r="K17" s="4"/>
      <c r="L17" s="9" t="s">
        <v>20</v>
      </c>
      <c r="M17" s="10" t="s">
        <v>21</v>
      </c>
      <c r="N17" s="10" t="s">
        <v>33</v>
      </c>
      <c r="O17" s="11" t="s">
        <v>22</v>
      </c>
      <c r="P17" s="4"/>
    </row>
    <row r="18" spans="1:16" x14ac:dyDescent="0.25">
      <c r="A18" s="13" t="s">
        <v>23</v>
      </c>
      <c r="B18" s="13"/>
      <c r="C18" s="13"/>
      <c r="D18" s="13"/>
      <c r="E18" s="14" t="s">
        <v>1</v>
      </c>
      <c r="F18" s="15">
        <v>489</v>
      </c>
      <c r="G18" s="15">
        <f t="shared" ref="G18:G26" si="4">F18-H18-I18-J18</f>
        <v>224</v>
      </c>
      <c r="H18" s="15">
        <v>104</v>
      </c>
      <c r="I18" s="15">
        <v>100</v>
      </c>
      <c r="J18" s="16">
        <v>61</v>
      </c>
      <c r="K18" s="4"/>
      <c r="L18" s="42">
        <f t="shared" ref="L18:L26" si="5">ROUND(G18*$M$1,0)</f>
        <v>14784</v>
      </c>
      <c r="M18" s="42">
        <f t="shared" ref="M18:M26" si="6">ROUND(H18*$M$1,0)</f>
        <v>6864</v>
      </c>
      <c r="N18" s="50">
        <f t="shared" ref="N18:N26" si="7">ROUND(I18*$M$1,0)</f>
        <v>6600</v>
      </c>
      <c r="O18" s="44">
        <f t="shared" ref="O18:O26" si="8">ROUND(J18*$M$1,0)</f>
        <v>4026</v>
      </c>
      <c r="P18" s="4"/>
    </row>
    <row r="19" spans="1:16" x14ac:dyDescent="0.25">
      <c r="A19" s="17" t="s">
        <v>24</v>
      </c>
      <c r="B19" s="17"/>
      <c r="C19" s="17"/>
      <c r="D19" s="17"/>
      <c r="E19" s="18" t="s">
        <v>3</v>
      </c>
      <c r="F19" s="19">
        <v>509</v>
      </c>
      <c r="G19" s="19">
        <f t="shared" si="4"/>
        <v>237</v>
      </c>
      <c r="H19" s="19">
        <v>108</v>
      </c>
      <c r="I19" s="19">
        <v>100</v>
      </c>
      <c r="J19" s="20">
        <v>64</v>
      </c>
      <c r="K19" s="4"/>
      <c r="L19" s="45">
        <f t="shared" si="5"/>
        <v>15642</v>
      </c>
      <c r="M19" s="45">
        <f t="shared" si="6"/>
        <v>7128</v>
      </c>
      <c r="N19" s="51">
        <f t="shared" si="7"/>
        <v>6600</v>
      </c>
      <c r="O19" s="46">
        <f t="shared" si="8"/>
        <v>4224</v>
      </c>
      <c r="P19" s="4"/>
    </row>
    <row r="20" spans="1:16" ht="15.75" thickBot="1" x14ac:dyDescent="0.3">
      <c r="A20" s="17" t="s">
        <v>34</v>
      </c>
      <c r="B20" s="17"/>
      <c r="C20" s="17"/>
      <c r="D20" s="17"/>
      <c r="E20" s="21" t="s">
        <v>5</v>
      </c>
      <c r="F20" s="22">
        <v>576</v>
      </c>
      <c r="G20" s="22">
        <f t="shared" si="4"/>
        <v>279</v>
      </c>
      <c r="H20" s="22">
        <v>125</v>
      </c>
      <c r="I20" s="22">
        <v>100</v>
      </c>
      <c r="J20" s="23">
        <v>72</v>
      </c>
      <c r="K20" s="4"/>
      <c r="L20" s="47">
        <f t="shared" si="5"/>
        <v>18414</v>
      </c>
      <c r="M20" s="47">
        <f t="shared" si="6"/>
        <v>8250</v>
      </c>
      <c r="N20" s="52">
        <f t="shared" si="7"/>
        <v>6600</v>
      </c>
      <c r="O20" s="48">
        <f t="shared" si="8"/>
        <v>4752</v>
      </c>
      <c r="P20" s="4"/>
    </row>
    <row r="21" spans="1:16" x14ac:dyDescent="0.25">
      <c r="A21" s="17"/>
      <c r="B21" s="17"/>
      <c r="C21" s="17"/>
      <c r="D21" s="17"/>
      <c r="E21" s="24" t="s">
        <v>7</v>
      </c>
      <c r="F21" s="25">
        <v>545</v>
      </c>
      <c r="G21" s="25">
        <f t="shared" si="4"/>
        <v>280</v>
      </c>
      <c r="H21" s="25">
        <v>104</v>
      </c>
      <c r="I21" s="25">
        <v>100</v>
      </c>
      <c r="J21" s="26">
        <v>61</v>
      </c>
      <c r="K21" s="4"/>
      <c r="L21" s="49">
        <f t="shared" si="5"/>
        <v>18480</v>
      </c>
      <c r="M21" s="49">
        <f t="shared" si="6"/>
        <v>6864</v>
      </c>
      <c r="N21" s="53">
        <f t="shared" si="7"/>
        <v>6600</v>
      </c>
      <c r="O21" s="43">
        <f t="shared" si="8"/>
        <v>4026</v>
      </c>
      <c r="P21" s="4"/>
    </row>
    <row r="22" spans="1:16" x14ac:dyDescent="0.25">
      <c r="A22" s="17"/>
      <c r="B22" s="17"/>
      <c r="C22" s="17"/>
      <c r="D22" s="17"/>
      <c r="E22" s="18" t="s">
        <v>8</v>
      </c>
      <c r="F22" s="19">
        <v>566</v>
      </c>
      <c r="G22" s="19">
        <f t="shared" si="4"/>
        <v>294</v>
      </c>
      <c r="H22" s="19">
        <v>108</v>
      </c>
      <c r="I22" s="19">
        <v>100</v>
      </c>
      <c r="J22" s="20">
        <v>64</v>
      </c>
      <c r="K22" s="4"/>
      <c r="L22" s="45">
        <f t="shared" si="5"/>
        <v>19404</v>
      </c>
      <c r="M22" s="45">
        <f t="shared" si="6"/>
        <v>7128</v>
      </c>
      <c r="N22" s="51">
        <f t="shared" si="7"/>
        <v>6600</v>
      </c>
      <c r="O22" s="46">
        <f t="shared" si="8"/>
        <v>4224</v>
      </c>
      <c r="P22" s="4"/>
    </row>
    <row r="23" spans="1:16" ht="15.75" thickBot="1" x14ac:dyDescent="0.3">
      <c r="A23" s="17"/>
      <c r="B23" s="17"/>
      <c r="C23" s="17"/>
      <c r="D23" s="17"/>
      <c r="E23" s="21" t="s">
        <v>9</v>
      </c>
      <c r="F23" s="22">
        <v>640</v>
      </c>
      <c r="G23" s="22">
        <f t="shared" si="4"/>
        <v>343</v>
      </c>
      <c r="H23" s="22">
        <v>125</v>
      </c>
      <c r="I23" s="22">
        <v>100</v>
      </c>
      <c r="J23" s="23">
        <v>72</v>
      </c>
      <c r="K23" s="4"/>
      <c r="L23" s="47">
        <f t="shared" si="5"/>
        <v>22638</v>
      </c>
      <c r="M23" s="47">
        <f t="shared" si="6"/>
        <v>8250</v>
      </c>
      <c r="N23" s="52">
        <f t="shared" si="7"/>
        <v>6600</v>
      </c>
      <c r="O23" s="48">
        <f t="shared" si="8"/>
        <v>4752</v>
      </c>
      <c r="P23" s="4"/>
    </row>
    <row r="24" spans="1:16" x14ac:dyDescent="0.25">
      <c r="A24" s="17"/>
      <c r="B24" s="17"/>
      <c r="C24" s="17"/>
      <c r="D24" s="17"/>
      <c r="E24" s="24" t="s">
        <v>10</v>
      </c>
      <c r="F24" s="25">
        <v>582</v>
      </c>
      <c r="G24" s="25">
        <f t="shared" si="4"/>
        <v>317</v>
      </c>
      <c r="H24" s="25">
        <v>104</v>
      </c>
      <c r="I24" s="25">
        <v>100</v>
      </c>
      <c r="J24" s="26">
        <v>61</v>
      </c>
      <c r="K24" s="4"/>
      <c r="L24" s="49">
        <f t="shared" si="5"/>
        <v>20922</v>
      </c>
      <c r="M24" s="49">
        <f t="shared" si="6"/>
        <v>6864</v>
      </c>
      <c r="N24" s="53">
        <f t="shared" si="7"/>
        <v>6600</v>
      </c>
      <c r="O24" s="43">
        <f t="shared" si="8"/>
        <v>4026</v>
      </c>
      <c r="P24" s="4"/>
    </row>
    <row r="25" spans="1:16" x14ac:dyDescent="0.25">
      <c r="A25" s="17"/>
      <c r="B25" s="17"/>
      <c r="C25" s="17"/>
      <c r="D25" s="17"/>
      <c r="E25" s="18" t="s">
        <v>11</v>
      </c>
      <c r="F25" s="19">
        <v>602</v>
      </c>
      <c r="G25" s="19">
        <f t="shared" si="4"/>
        <v>330</v>
      </c>
      <c r="H25" s="19">
        <v>108</v>
      </c>
      <c r="I25" s="19">
        <v>100</v>
      </c>
      <c r="J25" s="20">
        <v>64</v>
      </c>
      <c r="K25" s="4"/>
      <c r="L25" s="45">
        <f t="shared" si="5"/>
        <v>21780</v>
      </c>
      <c r="M25" s="45">
        <f t="shared" si="6"/>
        <v>7128</v>
      </c>
      <c r="N25" s="51">
        <f t="shared" si="7"/>
        <v>6600</v>
      </c>
      <c r="O25" s="46">
        <f t="shared" si="8"/>
        <v>4224</v>
      </c>
      <c r="P25" s="4"/>
    </row>
    <row r="26" spans="1:16" ht="15.75" thickBot="1" x14ac:dyDescent="0.3">
      <c r="A26" s="27"/>
      <c r="B26" s="27"/>
      <c r="C26" s="27"/>
      <c r="D26" s="27"/>
      <c r="E26" s="28" t="s">
        <v>12</v>
      </c>
      <c r="F26" s="22">
        <v>680</v>
      </c>
      <c r="G26" s="22">
        <f t="shared" si="4"/>
        <v>383</v>
      </c>
      <c r="H26" s="22">
        <v>125</v>
      </c>
      <c r="I26" s="22">
        <v>100</v>
      </c>
      <c r="J26" s="23">
        <v>72</v>
      </c>
      <c r="K26" s="4"/>
      <c r="L26" s="47">
        <f t="shared" si="5"/>
        <v>25278</v>
      </c>
      <c r="M26" s="47">
        <f t="shared" si="6"/>
        <v>8250</v>
      </c>
      <c r="N26" s="52">
        <f t="shared" si="7"/>
        <v>6600</v>
      </c>
      <c r="O26" s="48">
        <f t="shared" si="8"/>
        <v>4752</v>
      </c>
      <c r="P26" s="4"/>
    </row>
    <row r="27" spans="1:16" ht="4.5" customHeight="1" thickBot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3.75" customHeight="1" thickBot="1" x14ac:dyDescent="0.3">
      <c r="A28" s="196" t="s">
        <v>31</v>
      </c>
      <c r="B28" s="19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30.75" thickBot="1" x14ac:dyDescent="0.3">
      <c r="A29" s="198"/>
      <c r="B29" s="199"/>
      <c r="C29" s="4"/>
      <c r="D29" s="4"/>
      <c r="E29" s="4"/>
      <c r="F29" s="3" t="s">
        <v>18</v>
      </c>
      <c r="G29" s="200" t="s">
        <v>19</v>
      </c>
      <c r="H29" s="201"/>
      <c r="I29" s="201"/>
      <c r="J29" s="202"/>
      <c r="K29" s="4"/>
      <c r="L29" s="200" t="s">
        <v>19</v>
      </c>
      <c r="M29" s="201"/>
      <c r="N29" s="201"/>
      <c r="O29" s="202"/>
      <c r="P29" s="4"/>
    </row>
    <row r="30" spans="1:16" ht="15.75" thickBot="1" x14ac:dyDescent="0.3">
      <c r="A30" s="5" t="s">
        <v>28</v>
      </c>
      <c r="B30" s="6"/>
      <c r="C30" s="6"/>
      <c r="D30" s="6"/>
      <c r="E30" s="7"/>
      <c r="F30" s="8"/>
      <c r="G30" s="9" t="s">
        <v>20</v>
      </c>
      <c r="H30" s="10" t="s">
        <v>21</v>
      </c>
      <c r="I30" s="10" t="s">
        <v>32</v>
      </c>
      <c r="J30" s="11" t="s">
        <v>22</v>
      </c>
      <c r="K30" s="4"/>
      <c r="L30" s="9" t="s">
        <v>20</v>
      </c>
      <c r="M30" s="10" t="s">
        <v>21</v>
      </c>
      <c r="N30" s="10" t="s">
        <v>32</v>
      </c>
      <c r="O30" s="11" t="s">
        <v>22</v>
      </c>
      <c r="P30" s="4"/>
    </row>
    <row r="31" spans="1:16" x14ac:dyDescent="0.25">
      <c r="A31" s="13" t="s">
        <v>23</v>
      </c>
      <c r="B31" s="13"/>
      <c r="C31" s="13"/>
      <c r="D31" s="13"/>
      <c r="E31" s="14" t="s">
        <v>1</v>
      </c>
      <c r="F31" s="15">
        <v>525</v>
      </c>
      <c r="G31" s="15">
        <f t="shared" ref="G31:G39" si="9">F31-H31-I31-J31</f>
        <v>241</v>
      </c>
      <c r="H31" s="15">
        <v>104</v>
      </c>
      <c r="I31" s="15">
        <v>119</v>
      </c>
      <c r="J31" s="16">
        <v>61</v>
      </c>
      <c r="K31" s="4"/>
      <c r="L31" s="42">
        <f t="shared" ref="L31:L39" si="10">ROUND(G31*$M$1,0)</f>
        <v>15906</v>
      </c>
      <c r="M31" s="42">
        <f t="shared" ref="M31:M39" si="11">ROUND(H31*$M$1,0)</f>
        <v>6864</v>
      </c>
      <c r="N31" s="50">
        <f t="shared" ref="N31:N39" si="12">ROUND(I31*$M$1,0)</f>
        <v>7854</v>
      </c>
      <c r="O31" s="44">
        <f t="shared" ref="O31:O39" si="13">ROUND(J31*$M$1,0)</f>
        <v>4026</v>
      </c>
      <c r="P31" s="4"/>
    </row>
    <row r="32" spans="1:16" x14ac:dyDescent="0.25">
      <c r="A32" s="17" t="s">
        <v>24</v>
      </c>
      <c r="B32" s="17"/>
      <c r="C32" s="17"/>
      <c r="D32" s="17"/>
      <c r="E32" s="18" t="s">
        <v>3</v>
      </c>
      <c r="F32" s="19">
        <v>545</v>
      </c>
      <c r="G32" s="19">
        <f t="shared" si="9"/>
        <v>254</v>
      </c>
      <c r="H32" s="19">
        <v>108</v>
      </c>
      <c r="I32" s="19">
        <v>119</v>
      </c>
      <c r="J32" s="20">
        <v>64</v>
      </c>
      <c r="K32" s="4"/>
      <c r="L32" s="45">
        <f t="shared" si="10"/>
        <v>16764</v>
      </c>
      <c r="M32" s="45">
        <f t="shared" si="11"/>
        <v>7128</v>
      </c>
      <c r="N32" s="51">
        <f t="shared" si="12"/>
        <v>7854</v>
      </c>
      <c r="O32" s="46">
        <f t="shared" si="13"/>
        <v>4224</v>
      </c>
      <c r="P32" s="4"/>
    </row>
    <row r="33" spans="1:16" ht="15.75" thickBot="1" x14ac:dyDescent="0.3">
      <c r="A33" s="17" t="s">
        <v>34</v>
      </c>
      <c r="B33" s="17"/>
      <c r="C33" s="17"/>
      <c r="D33" s="17"/>
      <c r="E33" s="21" t="s">
        <v>5</v>
      </c>
      <c r="F33" s="22">
        <v>612</v>
      </c>
      <c r="G33" s="22">
        <f t="shared" si="9"/>
        <v>296</v>
      </c>
      <c r="H33" s="22">
        <v>125</v>
      </c>
      <c r="I33" s="22">
        <v>119</v>
      </c>
      <c r="J33" s="23">
        <v>72</v>
      </c>
      <c r="K33" s="4"/>
      <c r="L33" s="47">
        <f t="shared" si="10"/>
        <v>19536</v>
      </c>
      <c r="M33" s="47">
        <f t="shared" si="11"/>
        <v>8250</v>
      </c>
      <c r="N33" s="52">
        <f t="shared" si="12"/>
        <v>7854</v>
      </c>
      <c r="O33" s="48">
        <f t="shared" si="13"/>
        <v>4752</v>
      </c>
      <c r="P33" s="4"/>
    </row>
    <row r="34" spans="1:16" x14ac:dyDescent="0.25">
      <c r="A34" s="17"/>
      <c r="B34" s="17"/>
      <c r="C34" s="17"/>
      <c r="D34" s="17"/>
      <c r="E34" s="24" t="s">
        <v>7</v>
      </c>
      <c r="F34" s="25">
        <v>581</v>
      </c>
      <c r="G34" s="25">
        <f t="shared" si="9"/>
        <v>297</v>
      </c>
      <c r="H34" s="25">
        <v>104</v>
      </c>
      <c r="I34" s="25">
        <v>119</v>
      </c>
      <c r="J34" s="26">
        <v>61</v>
      </c>
      <c r="K34" s="4"/>
      <c r="L34" s="49">
        <f t="shared" si="10"/>
        <v>19602</v>
      </c>
      <c r="M34" s="49">
        <f t="shared" si="11"/>
        <v>6864</v>
      </c>
      <c r="N34" s="53">
        <f t="shared" si="12"/>
        <v>7854</v>
      </c>
      <c r="O34" s="43">
        <f t="shared" si="13"/>
        <v>4026</v>
      </c>
      <c r="P34" s="4"/>
    </row>
    <row r="35" spans="1:16" x14ac:dyDescent="0.25">
      <c r="A35" s="17"/>
      <c r="B35" s="17"/>
      <c r="C35" s="17"/>
      <c r="D35" s="17"/>
      <c r="E35" s="18" t="s">
        <v>8</v>
      </c>
      <c r="F35" s="19">
        <v>601</v>
      </c>
      <c r="G35" s="19">
        <f t="shared" si="9"/>
        <v>310</v>
      </c>
      <c r="H35" s="19">
        <v>108</v>
      </c>
      <c r="I35" s="19">
        <v>119</v>
      </c>
      <c r="J35" s="20">
        <v>64</v>
      </c>
      <c r="K35" s="4"/>
      <c r="L35" s="45">
        <f t="shared" si="10"/>
        <v>20460</v>
      </c>
      <c r="M35" s="45">
        <f t="shared" si="11"/>
        <v>7128</v>
      </c>
      <c r="N35" s="51">
        <f t="shared" si="12"/>
        <v>7854</v>
      </c>
      <c r="O35" s="46">
        <f t="shared" si="13"/>
        <v>4224</v>
      </c>
      <c r="P35" s="4"/>
    </row>
    <row r="36" spans="1:16" ht="15.75" thickBot="1" x14ac:dyDescent="0.3">
      <c r="A36" s="17"/>
      <c r="B36" s="17"/>
      <c r="C36" s="17"/>
      <c r="D36" s="17"/>
      <c r="E36" s="21" t="s">
        <v>9</v>
      </c>
      <c r="F36" s="22">
        <v>676</v>
      </c>
      <c r="G36" s="22">
        <f t="shared" si="9"/>
        <v>360</v>
      </c>
      <c r="H36" s="22">
        <v>125</v>
      </c>
      <c r="I36" s="22">
        <v>119</v>
      </c>
      <c r="J36" s="23">
        <v>72</v>
      </c>
      <c r="K36" s="4"/>
      <c r="L36" s="47">
        <f t="shared" si="10"/>
        <v>23760</v>
      </c>
      <c r="M36" s="47">
        <f t="shared" si="11"/>
        <v>8250</v>
      </c>
      <c r="N36" s="52">
        <f t="shared" si="12"/>
        <v>7854</v>
      </c>
      <c r="O36" s="48">
        <f t="shared" si="13"/>
        <v>4752</v>
      </c>
      <c r="P36" s="4"/>
    </row>
    <row r="37" spans="1:16" x14ac:dyDescent="0.25">
      <c r="A37" s="17"/>
      <c r="B37" s="17"/>
      <c r="C37" s="17"/>
      <c r="D37" s="17"/>
      <c r="E37" s="24" t="s">
        <v>10</v>
      </c>
      <c r="F37" s="25">
        <v>617</v>
      </c>
      <c r="G37" s="25">
        <f t="shared" si="9"/>
        <v>333</v>
      </c>
      <c r="H37" s="25">
        <v>104</v>
      </c>
      <c r="I37" s="25">
        <v>119</v>
      </c>
      <c r="J37" s="26">
        <v>61</v>
      </c>
      <c r="K37" s="4"/>
      <c r="L37" s="49">
        <f t="shared" si="10"/>
        <v>21978</v>
      </c>
      <c r="M37" s="49">
        <f t="shared" si="11"/>
        <v>6864</v>
      </c>
      <c r="N37" s="53">
        <f t="shared" si="12"/>
        <v>7854</v>
      </c>
      <c r="O37" s="43">
        <f t="shared" si="13"/>
        <v>4026</v>
      </c>
      <c r="P37" s="4"/>
    </row>
    <row r="38" spans="1:16" x14ac:dyDescent="0.25">
      <c r="A38" s="17"/>
      <c r="B38" s="17"/>
      <c r="C38" s="17"/>
      <c r="D38" s="17"/>
      <c r="E38" s="18" t="s">
        <v>11</v>
      </c>
      <c r="F38" s="19">
        <v>638</v>
      </c>
      <c r="G38" s="19">
        <f t="shared" si="9"/>
        <v>347</v>
      </c>
      <c r="H38" s="19">
        <v>108</v>
      </c>
      <c r="I38" s="19">
        <v>119</v>
      </c>
      <c r="J38" s="20">
        <v>64</v>
      </c>
      <c r="K38" s="4"/>
      <c r="L38" s="45">
        <f t="shared" si="10"/>
        <v>22902</v>
      </c>
      <c r="M38" s="45">
        <f t="shared" si="11"/>
        <v>7128</v>
      </c>
      <c r="N38" s="51">
        <f t="shared" si="12"/>
        <v>7854</v>
      </c>
      <c r="O38" s="46">
        <f t="shared" si="13"/>
        <v>4224</v>
      </c>
      <c r="P38" s="4"/>
    </row>
    <row r="39" spans="1:16" ht="15.75" thickBot="1" x14ac:dyDescent="0.3">
      <c r="A39" s="27"/>
      <c r="B39" s="27"/>
      <c r="C39" s="27"/>
      <c r="D39" s="27"/>
      <c r="E39" s="28" t="s">
        <v>12</v>
      </c>
      <c r="F39" s="22">
        <v>715</v>
      </c>
      <c r="G39" s="22">
        <f t="shared" si="9"/>
        <v>399</v>
      </c>
      <c r="H39" s="22">
        <v>125</v>
      </c>
      <c r="I39" s="22">
        <v>119</v>
      </c>
      <c r="J39" s="23">
        <v>72</v>
      </c>
      <c r="K39" s="4"/>
      <c r="L39" s="47">
        <f t="shared" si="10"/>
        <v>26334</v>
      </c>
      <c r="M39" s="47">
        <f t="shared" si="11"/>
        <v>8250</v>
      </c>
      <c r="N39" s="52">
        <f t="shared" si="12"/>
        <v>7854</v>
      </c>
      <c r="O39" s="48">
        <f t="shared" si="13"/>
        <v>4752</v>
      </c>
      <c r="P39" s="4"/>
    </row>
    <row r="40" spans="1:1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13"/>
    </row>
  </sheetData>
  <mergeCells count="9">
    <mergeCell ref="L3:O3"/>
    <mergeCell ref="L16:O16"/>
    <mergeCell ref="A2:B3"/>
    <mergeCell ref="A15:B16"/>
    <mergeCell ref="L29:O29"/>
    <mergeCell ref="A28:B29"/>
    <mergeCell ref="G3:J3"/>
    <mergeCell ref="G16:J16"/>
    <mergeCell ref="G29:J2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61"/>
  <sheetViews>
    <sheetView tabSelected="1" workbookViewId="0">
      <selection activeCell="C11" sqref="C11"/>
    </sheetView>
  </sheetViews>
  <sheetFormatPr defaultColWidth="9" defaultRowHeight="15" x14ac:dyDescent="0.25"/>
  <cols>
    <col min="1" max="1" width="15.7109375" customWidth="1"/>
    <col min="2" max="2" width="13.42578125" bestFit="1" customWidth="1"/>
    <col min="4" max="4" width="11.140625" style="132" bestFit="1" customWidth="1"/>
    <col min="5" max="7" width="16.140625" customWidth="1"/>
  </cols>
  <sheetData>
    <row r="1" spans="1:7" ht="20.25" x14ac:dyDescent="0.3">
      <c r="A1" s="169" t="s">
        <v>58</v>
      </c>
      <c r="B1" s="170"/>
      <c r="C1" s="170"/>
      <c r="D1" s="170"/>
      <c r="E1" s="170"/>
      <c r="F1" s="170"/>
      <c r="G1" s="170"/>
    </row>
    <row r="2" spans="1:7" ht="15.75" thickBot="1" x14ac:dyDescent="0.3">
      <c r="A2" s="180" t="str">
        <f>'КУРС ЕВРО'!A5</f>
        <v>Прайс действителен с:</v>
      </c>
      <c r="B2" s="180"/>
      <c r="C2" s="180"/>
      <c r="D2" s="180"/>
      <c r="E2" s="180"/>
      <c r="F2" s="180"/>
      <c r="G2" s="145">
        <f>'КУРС ЕВРО'!C5</f>
        <v>42522</v>
      </c>
    </row>
    <row r="3" spans="1:7" ht="15.75" thickBot="1" x14ac:dyDescent="0.3">
      <c r="A3" s="64"/>
      <c r="B3" s="65"/>
      <c r="C3" s="65"/>
      <c r="D3" s="65"/>
      <c r="E3" s="176" t="s">
        <v>54</v>
      </c>
      <c r="F3" s="177"/>
      <c r="G3" s="178"/>
    </row>
    <row r="4" spans="1:7" ht="30.75" thickBot="1" x14ac:dyDescent="0.3">
      <c r="A4" s="179" t="s">
        <v>16</v>
      </c>
      <c r="B4" s="179"/>
      <c r="C4" s="179"/>
      <c r="D4" s="133" t="s">
        <v>17</v>
      </c>
      <c r="E4" s="125" t="s">
        <v>29</v>
      </c>
      <c r="F4" s="125" t="s">
        <v>78</v>
      </c>
      <c r="G4" s="139" t="s">
        <v>82</v>
      </c>
    </row>
    <row r="5" spans="1:7" ht="6.75" customHeight="1" thickBot="1" x14ac:dyDescent="0.3">
      <c r="A5" s="171"/>
      <c r="B5" s="171"/>
      <c r="C5" s="172"/>
      <c r="D5" s="171"/>
      <c r="E5" s="67"/>
      <c r="F5" s="67"/>
      <c r="G5" s="67"/>
    </row>
    <row r="6" spans="1:7" ht="15.75" thickBot="1" x14ac:dyDescent="0.3">
      <c r="A6" s="181" t="s">
        <v>38</v>
      </c>
      <c r="B6" s="68" t="s">
        <v>43</v>
      </c>
      <c r="C6" s="69"/>
      <c r="D6" s="69"/>
      <c r="E6" s="69"/>
      <c r="F6" s="69"/>
      <c r="G6" s="143"/>
    </row>
    <row r="7" spans="1:7" x14ac:dyDescent="0.25">
      <c r="A7" s="182"/>
      <c r="B7" s="70" t="s">
        <v>23</v>
      </c>
      <c r="C7" s="70"/>
      <c r="D7" s="127" t="s">
        <v>1</v>
      </c>
      <c r="E7" s="71">
        <v>28990</v>
      </c>
      <c r="F7" s="71">
        <v>37990</v>
      </c>
      <c r="G7" s="72">
        <v>40990</v>
      </c>
    </row>
    <row r="8" spans="1:7" x14ac:dyDescent="0.25">
      <c r="A8" s="182"/>
      <c r="B8" s="73" t="s">
        <v>24</v>
      </c>
      <c r="C8" s="73"/>
      <c r="D8" s="128" t="s">
        <v>3</v>
      </c>
      <c r="E8" s="74">
        <v>29990</v>
      </c>
      <c r="F8" s="74">
        <v>38990</v>
      </c>
      <c r="G8" s="75">
        <v>41990</v>
      </c>
    </row>
    <row r="9" spans="1:7" ht="15.75" thickBot="1" x14ac:dyDescent="0.3">
      <c r="A9" s="182"/>
      <c r="B9" s="73" t="s">
        <v>37</v>
      </c>
      <c r="C9" s="73"/>
      <c r="D9" s="129" t="s">
        <v>5</v>
      </c>
      <c r="E9" s="76">
        <v>31990</v>
      </c>
      <c r="F9" s="76">
        <v>44990</v>
      </c>
      <c r="G9" s="77">
        <v>46990</v>
      </c>
    </row>
    <row r="10" spans="1:7" ht="15.75" thickBot="1" x14ac:dyDescent="0.3">
      <c r="A10" s="182"/>
      <c r="B10" s="112" t="s">
        <v>59</v>
      </c>
      <c r="C10" s="73"/>
      <c r="D10" s="130" t="s">
        <v>7</v>
      </c>
      <c r="E10" s="78">
        <v>33990</v>
      </c>
      <c r="F10" s="78">
        <v>41990</v>
      </c>
      <c r="G10" s="79">
        <v>44990</v>
      </c>
    </row>
    <row r="11" spans="1:7" x14ac:dyDescent="0.25">
      <c r="A11" s="182"/>
      <c r="B11" s="70" t="s">
        <v>25</v>
      </c>
      <c r="C11" s="73"/>
      <c r="D11" s="128" t="s">
        <v>8</v>
      </c>
      <c r="E11" s="74">
        <v>33990</v>
      </c>
      <c r="F11" s="74">
        <v>43990</v>
      </c>
      <c r="G11" s="75">
        <v>45990</v>
      </c>
    </row>
    <row r="12" spans="1:7" ht="15.75" thickBot="1" x14ac:dyDescent="0.3">
      <c r="A12" s="182"/>
      <c r="B12" s="81" t="s">
        <v>26</v>
      </c>
      <c r="C12" s="73"/>
      <c r="D12" s="129" t="s">
        <v>9</v>
      </c>
      <c r="E12" s="76">
        <v>37990</v>
      </c>
      <c r="F12" s="76">
        <v>48990</v>
      </c>
      <c r="G12" s="77">
        <v>51990</v>
      </c>
    </row>
    <row r="13" spans="1:7" x14ac:dyDescent="0.25">
      <c r="A13" s="182"/>
      <c r="B13" s="73"/>
      <c r="C13" s="73"/>
      <c r="D13" s="130" t="s">
        <v>10</v>
      </c>
      <c r="E13" s="78">
        <v>36990</v>
      </c>
      <c r="F13" s="78">
        <v>44990</v>
      </c>
      <c r="G13" s="79">
        <v>47990</v>
      </c>
    </row>
    <row r="14" spans="1:7" x14ac:dyDescent="0.25">
      <c r="A14" s="182"/>
      <c r="B14" s="73"/>
      <c r="C14" s="73"/>
      <c r="D14" s="128" t="s">
        <v>11</v>
      </c>
      <c r="E14" s="74">
        <v>36990</v>
      </c>
      <c r="F14" s="74">
        <v>46990</v>
      </c>
      <c r="G14" s="75">
        <v>48990</v>
      </c>
    </row>
    <row r="15" spans="1:7" ht="15.75" thickBot="1" x14ac:dyDescent="0.3">
      <c r="A15" s="182"/>
      <c r="B15" s="73"/>
      <c r="C15" s="73"/>
      <c r="D15" s="131" t="s">
        <v>12</v>
      </c>
      <c r="E15" s="76">
        <v>40990</v>
      </c>
      <c r="F15" s="76">
        <v>52990</v>
      </c>
      <c r="G15" s="77">
        <v>54990</v>
      </c>
    </row>
    <row r="16" spans="1:7" x14ac:dyDescent="0.25">
      <c r="A16" s="182"/>
      <c r="B16" s="73"/>
      <c r="C16" s="73"/>
      <c r="D16" s="128" t="s">
        <v>15</v>
      </c>
      <c r="E16" s="74">
        <v>56990</v>
      </c>
      <c r="F16" s="74">
        <v>63990</v>
      </c>
      <c r="G16" s="75">
        <v>66990</v>
      </c>
    </row>
    <row r="17" spans="1:7" ht="15.75" thickBot="1" x14ac:dyDescent="0.3">
      <c r="A17" s="183"/>
      <c r="B17" s="80"/>
      <c r="C17" s="80"/>
      <c r="D17" s="131" t="s">
        <v>49</v>
      </c>
      <c r="E17" s="76">
        <v>56990</v>
      </c>
      <c r="F17" s="76">
        <v>64990</v>
      </c>
      <c r="G17" s="77">
        <v>67990</v>
      </c>
    </row>
    <row r="18" spans="1:7" ht="6" customHeight="1" thickBot="1" x14ac:dyDescent="0.3">
      <c r="A18" s="173"/>
      <c r="B18" s="173"/>
      <c r="C18" s="173"/>
      <c r="D18" s="172"/>
      <c r="E18" s="82"/>
      <c r="F18" s="83"/>
      <c r="G18" s="83"/>
    </row>
    <row r="19" spans="1:7" ht="45.75" thickBot="1" x14ac:dyDescent="0.3">
      <c r="A19" s="174" t="s">
        <v>16</v>
      </c>
      <c r="B19" s="175"/>
      <c r="C19" s="175"/>
      <c r="D19" s="144" t="s">
        <v>17</v>
      </c>
      <c r="E19" s="125" t="s">
        <v>78</v>
      </c>
      <c r="F19" s="125" t="s">
        <v>79</v>
      </c>
      <c r="G19" s="139" t="s">
        <v>80</v>
      </c>
    </row>
    <row r="20" spans="1:7" ht="6.75" customHeight="1" thickBot="1" x14ac:dyDescent="0.3">
      <c r="A20" s="211"/>
      <c r="B20" s="211"/>
      <c r="C20" s="173"/>
      <c r="D20" s="211"/>
      <c r="E20" s="67"/>
      <c r="F20" s="67"/>
      <c r="G20" s="67"/>
    </row>
    <row r="21" spans="1:7" ht="15.75" thickBot="1" x14ac:dyDescent="0.3">
      <c r="A21" s="181" t="s">
        <v>38</v>
      </c>
      <c r="B21" s="68" t="s">
        <v>43</v>
      </c>
      <c r="C21" s="69"/>
      <c r="D21" s="69"/>
      <c r="E21" s="69"/>
      <c r="F21" s="69"/>
      <c r="G21" s="143"/>
    </row>
    <row r="22" spans="1:7" x14ac:dyDescent="0.25">
      <c r="A22" s="182"/>
      <c r="B22" s="70" t="s">
        <v>23</v>
      </c>
      <c r="C22" s="70"/>
      <c r="D22" s="127" t="s">
        <v>1</v>
      </c>
      <c r="E22" s="71">
        <v>37990</v>
      </c>
      <c r="F22" s="71">
        <v>57190</v>
      </c>
      <c r="G22" s="72">
        <v>65990</v>
      </c>
    </row>
    <row r="23" spans="1:7" x14ac:dyDescent="0.25">
      <c r="A23" s="182"/>
      <c r="B23" s="73" t="s">
        <v>24</v>
      </c>
      <c r="C23" s="73"/>
      <c r="D23" s="128" t="s">
        <v>3</v>
      </c>
      <c r="E23" s="74">
        <v>38990</v>
      </c>
      <c r="F23" s="74">
        <v>58190</v>
      </c>
      <c r="G23" s="75">
        <v>66990</v>
      </c>
    </row>
    <row r="24" spans="1:7" ht="15.75" thickBot="1" x14ac:dyDescent="0.3">
      <c r="A24" s="182"/>
      <c r="B24" s="73" t="s">
        <v>37</v>
      </c>
      <c r="C24" s="73"/>
      <c r="D24" s="129" t="s">
        <v>5</v>
      </c>
      <c r="E24" s="76">
        <v>44990</v>
      </c>
      <c r="F24" s="76">
        <v>64190</v>
      </c>
      <c r="G24" s="77">
        <v>72990</v>
      </c>
    </row>
    <row r="25" spans="1:7" ht="15.75" thickBot="1" x14ac:dyDescent="0.3">
      <c r="A25" s="182"/>
      <c r="B25" s="112" t="s">
        <v>59</v>
      </c>
      <c r="C25" s="73"/>
      <c r="D25" s="130" t="s">
        <v>7</v>
      </c>
      <c r="E25" s="78">
        <v>41990</v>
      </c>
      <c r="F25" s="78">
        <v>61190</v>
      </c>
      <c r="G25" s="79">
        <v>69990</v>
      </c>
    </row>
    <row r="26" spans="1:7" x14ac:dyDescent="0.25">
      <c r="A26" s="182"/>
      <c r="B26" s="70" t="s">
        <v>25</v>
      </c>
      <c r="C26" s="73"/>
      <c r="D26" s="128" t="s">
        <v>8</v>
      </c>
      <c r="E26" s="74">
        <v>43990</v>
      </c>
      <c r="F26" s="74">
        <v>63190</v>
      </c>
      <c r="G26" s="75">
        <v>71990</v>
      </c>
    </row>
    <row r="27" spans="1:7" ht="15.75" thickBot="1" x14ac:dyDescent="0.3">
      <c r="A27" s="182"/>
      <c r="B27" s="81" t="s">
        <v>26</v>
      </c>
      <c r="C27" s="73"/>
      <c r="D27" s="129" t="s">
        <v>9</v>
      </c>
      <c r="E27" s="76">
        <v>48990</v>
      </c>
      <c r="F27" s="76">
        <v>68190</v>
      </c>
      <c r="G27" s="77">
        <v>76990</v>
      </c>
    </row>
    <row r="28" spans="1:7" x14ac:dyDescent="0.25">
      <c r="A28" s="182"/>
      <c r="B28" s="73"/>
      <c r="C28" s="73"/>
      <c r="D28" s="130" t="s">
        <v>10</v>
      </c>
      <c r="E28" s="78">
        <v>44990</v>
      </c>
      <c r="F28" s="78">
        <v>64190</v>
      </c>
      <c r="G28" s="79">
        <v>72990</v>
      </c>
    </row>
    <row r="29" spans="1:7" x14ac:dyDescent="0.25">
      <c r="A29" s="182"/>
      <c r="B29" s="73"/>
      <c r="C29" s="73"/>
      <c r="D29" s="128" t="s">
        <v>11</v>
      </c>
      <c r="E29" s="74">
        <v>46990</v>
      </c>
      <c r="F29" s="74">
        <v>66190</v>
      </c>
      <c r="G29" s="75">
        <v>74990</v>
      </c>
    </row>
    <row r="30" spans="1:7" ht="15.75" thickBot="1" x14ac:dyDescent="0.3">
      <c r="A30" s="182"/>
      <c r="B30" s="73"/>
      <c r="C30" s="73"/>
      <c r="D30" s="131" t="s">
        <v>12</v>
      </c>
      <c r="E30" s="76">
        <v>52990</v>
      </c>
      <c r="F30" s="76">
        <v>72190</v>
      </c>
      <c r="G30" s="77">
        <v>80990</v>
      </c>
    </row>
    <row r="31" spans="1:7" x14ac:dyDescent="0.25">
      <c r="A31" s="182"/>
      <c r="B31" s="73"/>
      <c r="C31" s="73"/>
      <c r="D31" s="128" t="s">
        <v>15</v>
      </c>
      <c r="E31" s="74">
        <v>63990</v>
      </c>
      <c r="F31" s="74">
        <v>83190</v>
      </c>
      <c r="G31" s="75">
        <v>91990</v>
      </c>
    </row>
    <row r="32" spans="1:7" ht="15.75" thickBot="1" x14ac:dyDescent="0.3">
      <c r="A32" s="183"/>
      <c r="B32" s="80"/>
      <c r="C32" s="80"/>
      <c r="D32" s="131" t="s">
        <v>49</v>
      </c>
      <c r="E32" s="76">
        <v>64990</v>
      </c>
      <c r="F32" s="76">
        <v>84190</v>
      </c>
      <c r="G32" s="77">
        <v>92990</v>
      </c>
    </row>
    <row r="33" spans="1:7" ht="6" customHeight="1" thickBot="1" x14ac:dyDescent="0.3">
      <c r="A33" s="173"/>
      <c r="B33" s="173"/>
      <c r="C33" s="173"/>
      <c r="D33" s="172"/>
      <c r="E33" s="82"/>
      <c r="F33" s="83"/>
      <c r="G33" s="83"/>
    </row>
    <row r="34" spans="1:7" ht="15.75" thickBot="1" x14ac:dyDescent="0.3">
      <c r="A34" s="174" t="s">
        <v>44</v>
      </c>
      <c r="B34" s="175"/>
      <c r="C34" s="175"/>
      <c r="D34" s="135"/>
      <c r="E34" s="139" t="s">
        <v>83</v>
      </c>
      <c r="F34" s="83"/>
      <c r="G34" s="83"/>
    </row>
    <row r="35" spans="1:7" x14ac:dyDescent="0.25">
      <c r="A35" s="84" t="s">
        <v>45</v>
      </c>
      <c r="B35" s="85"/>
      <c r="C35" s="86"/>
      <c r="D35" s="136"/>
      <c r="E35" s="140">
        <v>2490</v>
      </c>
      <c r="F35" s="89"/>
      <c r="G35" s="89"/>
    </row>
    <row r="36" spans="1:7" x14ac:dyDescent="0.25">
      <c r="A36" s="90" t="s">
        <v>46</v>
      </c>
      <c r="B36" s="91"/>
      <c r="C36" s="70"/>
      <c r="D36" s="137"/>
      <c r="E36" s="141">
        <v>10690</v>
      </c>
      <c r="F36" s="89"/>
      <c r="G36" s="89"/>
    </row>
    <row r="37" spans="1:7" x14ac:dyDescent="0.25">
      <c r="A37" s="90" t="s">
        <v>47</v>
      </c>
      <c r="B37" s="91"/>
      <c r="C37" s="70"/>
      <c r="D37" s="137"/>
      <c r="E37" s="141">
        <v>3890</v>
      </c>
      <c r="F37" s="89"/>
      <c r="G37" s="89"/>
    </row>
    <row r="38" spans="1:7" ht="15.75" thickBot="1" x14ac:dyDescent="0.3">
      <c r="A38" s="94" t="s">
        <v>48</v>
      </c>
      <c r="B38" s="95"/>
      <c r="C38" s="70"/>
      <c r="D38" s="138"/>
      <c r="E38" s="142">
        <v>4290</v>
      </c>
      <c r="F38" s="89"/>
      <c r="G38" s="89"/>
    </row>
    <row r="39" spans="1:7" ht="7.5" customHeight="1" thickBot="1" x14ac:dyDescent="0.3">
      <c r="A39" s="172"/>
      <c r="B39" s="172"/>
      <c r="C39" s="172"/>
      <c r="D39" s="172"/>
      <c r="E39" s="82"/>
      <c r="F39" s="83"/>
      <c r="G39" s="83"/>
    </row>
    <row r="40" spans="1:7" ht="15.75" customHeight="1" thickBot="1" x14ac:dyDescent="0.3">
      <c r="A40" s="162" t="s">
        <v>61</v>
      </c>
      <c r="B40" s="163"/>
      <c r="C40" s="163"/>
      <c r="D40" s="163"/>
      <c r="E40" s="139" t="s">
        <v>83</v>
      </c>
    </row>
    <row r="41" spans="1:7" ht="15.75" thickBot="1" x14ac:dyDescent="0.3">
      <c r="A41" s="146" t="s">
        <v>84</v>
      </c>
      <c r="B41" s="135"/>
      <c r="C41" s="135"/>
      <c r="D41" s="135"/>
      <c r="E41" s="147"/>
    </row>
    <row r="42" spans="1:7" x14ac:dyDescent="0.25">
      <c r="A42" s="97" t="s">
        <v>63</v>
      </c>
      <c r="B42" s="85"/>
      <c r="C42" s="86"/>
      <c r="D42" s="87"/>
      <c r="E42" s="88">
        <v>14190</v>
      </c>
    </row>
    <row r="43" spans="1:7" x14ac:dyDescent="0.25">
      <c r="A43" s="98" t="s">
        <v>64</v>
      </c>
      <c r="B43" s="91"/>
      <c r="C43" s="70"/>
      <c r="D43" s="92"/>
      <c r="E43" s="93">
        <v>14890</v>
      </c>
    </row>
    <row r="44" spans="1:7" ht="15.75" thickBot="1" x14ac:dyDescent="0.3">
      <c r="A44" s="99" t="s">
        <v>65</v>
      </c>
      <c r="B44" s="95"/>
      <c r="C44" s="100"/>
      <c r="D44" s="96"/>
      <c r="E44" s="115">
        <v>17390</v>
      </c>
    </row>
    <row r="45" spans="1:7" ht="15.75" thickBot="1" x14ac:dyDescent="0.3">
      <c r="A45" s="146" t="s">
        <v>85</v>
      </c>
      <c r="B45" s="135"/>
      <c r="C45" s="135"/>
      <c r="D45" s="135"/>
      <c r="E45" s="147"/>
    </row>
    <row r="46" spans="1:7" x14ac:dyDescent="0.25">
      <c r="A46" s="97" t="s">
        <v>60</v>
      </c>
      <c r="B46" s="85"/>
      <c r="C46" s="86"/>
      <c r="D46" s="87"/>
      <c r="E46" s="154">
        <v>20190</v>
      </c>
    </row>
    <row r="47" spans="1:7" x14ac:dyDescent="0.25">
      <c r="A47" s="159" t="s">
        <v>87</v>
      </c>
      <c r="B47" s="156"/>
      <c r="C47" s="157"/>
      <c r="D47" s="158"/>
      <c r="E47" s="160">
        <v>25290</v>
      </c>
    </row>
    <row r="48" spans="1:7" x14ac:dyDescent="0.25">
      <c r="A48" s="159" t="s">
        <v>88</v>
      </c>
      <c r="B48" s="156"/>
      <c r="C48" s="157"/>
      <c r="D48" s="158"/>
      <c r="E48" s="161">
        <v>30390</v>
      </c>
    </row>
    <row r="49" spans="1:7" x14ac:dyDescent="0.25">
      <c r="A49" s="155" t="s">
        <v>62</v>
      </c>
      <c r="B49" s="156"/>
      <c r="C49" s="157"/>
      <c r="D49" s="158"/>
      <c r="E49" s="93">
        <v>919</v>
      </c>
    </row>
    <row r="50" spans="1:7" ht="15.75" thickBot="1" x14ac:dyDescent="0.3">
      <c r="A50" s="99" t="s">
        <v>89</v>
      </c>
      <c r="B50" s="95"/>
      <c r="C50" s="100"/>
      <c r="D50" s="96"/>
      <c r="E50" s="115">
        <v>4019</v>
      </c>
    </row>
    <row r="51" spans="1:7" ht="15.75" thickBot="1" x14ac:dyDescent="0.3">
      <c r="A51" s="146" t="s">
        <v>86</v>
      </c>
      <c r="B51" s="135"/>
      <c r="C51" s="135"/>
      <c r="D51" s="135"/>
      <c r="E51" s="147"/>
    </row>
    <row r="52" spans="1:7" s="164" customFormat="1" ht="39.75" customHeight="1" x14ac:dyDescent="0.25">
      <c r="A52" s="208" t="s">
        <v>96</v>
      </c>
      <c r="B52" s="209"/>
      <c r="C52" s="209"/>
      <c r="D52" s="210"/>
      <c r="E52" s="154">
        <v>31490</v>
      </c>
    </row>
    <row r="53" spans="1:7" s="164" customFormat="1" x14ac:dyDescent="0.25">
      <c r="A53" s="159" t="s">
        <v>93</v>
      </c>
      <c r="B53" s="156"/>
      <c r="C53" s="157"/>
      <c r="D53" s="158"/>
      <c r="E53" s="160">
        <v>44090</v>
      </c>
    </row>
    <row r="54" spans="1:7" s="164" customFormat="1" x14ac:dyDescent="0.25">
      <c r="A54" s="159" t="s">
        <v>94</v>
      </c>
      <c r="B54" s="156"/>
      <c r="C54" s="157"/>
      <c r="D54" s="158"/>
      <c r="E54" s="160">
        <v>53990</v>
      </c>
    </row>
    <row r="55" spans="1:7" s="164" customFormat="1" x14ac:dyDescent="0.25">
      <c r="A55" s="155" t="s">
        <v>92</v>
      </c>
      <c r="B55" s="156"/>
      <c r="C55" s="157"/>
      <c r="D55" s="158"/>
      <c r="E55" s="165">
        <v>8190</v>
      </c>
    </row>
    <row r="56" spans="1:7" s="164" customFormat="1" x14ac:dyDescent="0.25">
      <c r="A56" s="155" t="s">
        <v>91</v>
      </c>
      <c r="B56" s="156"/>
      <c r="C56" s="157"/>
      <c r="D56" s="158"/>
      <c r="E56" s="93">
        <v>4390</v>
      </c>
    </row>
    <row r="57" spans="1:7" s="164" customFormat="1" ht="15" customHeight="1" thickBot="1" x14ac:dyDescent="0.3">
      <c r="A57" s="99" t="s">
        <v>90</v>
      </c>
      <c r="B57" s="95"/>
      <c r="C57" s="100"/>
      <c r="D57" s="96"/>
      <c r="E57" s="166">
        <v>4259</v>
      </c>
    </row>
    <row r="58" spans="1:7" x14ac:dyDescent="0.25">
      <c r="A58" s="66"/>
      <c r="B58" s="66"/>
      <c r="C58" s="66"/>
      <c r="D58" s="114"/>
      <c r="E58" s="101"/>
      <c r="F58" s="66"/>
      <c r="G58" s="66"/>
    </row>
    <row r="59" spans="1:7" x14ac:dyDescent="0.25">
      <c r="A59" s="70" t="s">
        <v>53</v>
      </c>
      <c r="B59" s="70"/>
      <c r="C59" s="70"/>
      <c r="D59" s="70"/>
      <c r="E59" s="101"/>
      <c r="F59" s="66"/>
      <c r="G59" s="66"/>
    </row>
    <row r="60" spans="1:7" x14ac:dyDescent="0.25">
      <c r="A60" s="70" t="s">
        <v>51</v>
      </c>
      <c r="B60" s="70"/>
      <c r="C60" s="70"/>
      <c r="D60" s="114"/>
      <c r="E60" s="134">
        <f>'КУРС ЕВРО'!C2</f>
        <v>71</v>
      </c>
      <c r="F60" s="66"/>
      <c r="G60" s="66"/>
    </row>
    <row r="61" spans="1:7" x14ac:dyDescent="0.25">
      <c r="A61" s="70" t="s">
        <v>52</v>
      </c>
      <c r="B61" s="70"/>
      <c r="C61" s="70"/>
      <c r="D61" s="70"/>
      <c r="E61" s="101"/>
      <c r="F61" s="66"/>
      <c r="G61" s="66"/>
    </row>
  </sheetData>
  <mergeCells count="14">
    <mergeCell ref="A52:D52"/>
    <mergeCell ref="A1:G1"/>
    <mergeCell ref="E3:G3"/>
    <mergeCell ref="A4:C4"/>
    <mergeCell ref="A39:D39"/>
    <mergeCell ref="A2:F2"/>
    <mergeCell ref="A20:D20"/>
    <mergeCell ref="A21:A32"/>
    <mergeCell ref="A33:D33"/>
    <mergeCell ref="A34:C34"/>
    <mergeCell ref="A5:D5"/>
    <mergeCell ref="A6:A17"/>
    <mergeCell ref="A18:D18"/>
    <mergeCell ref="A19:C19"/>
  </mergeCells>
  <pageMargins left="0.7" right="0.7" top="0.75" bottom="0.75" header="0.3" footer="0.3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5"/>
  <sheetViews>
    <sheetView workbookViewId="0">
      <selection activeCell="J21" sqref="J21"/>
    </sheetView>
  </sheetViews>
  <sheetFormatPr defaultRowHeight="15" x14ac:dyDescent="0.25"/>
  <cols>
    <col min="1" max="1" width="24" customWidth="1"/>
    <col min="2" max="2" width="15.42578125" bestFit="1" customWidth="1"/>
    <col min="3" max="3" width="8.85546875" customWidth="1"/>
    <col min="4" max="4" width="3" bestFit="1" customWidth="1"/>
    <col min="5" max="5" width="7.5703125" bestFit="1" customWidth="1"/>
    <col min="7" max="7" width="17.28515625" customWidth="1"/>
    <col min="8" max="8" width="14.5703125" bestFit="1" customWidth="1"/>
  </cols>
  <sheetData>
    <row r="1" spans="1:8" x14ac:dyDescent="0.25">
      <c r="A1" s="169" t="s">
        <v>66</v>
      </c>
      <c r="B1" s="169"/>
      <c r="C1" s="169"/>
      <c r="D1" s="169"/>
      <c r="E1" s="169"/>
      <c r="F1" s="169"/>
      <c r="G1" s="169"/>
      <c r="H1" s="169"/>
    </row>
    <row r="2" spans="1:8" ht="40.5" customHeight="1" x14ac:dyDescent="0.25">
      <c r="A2" s="169"/>
      <c r="B2" s="169"/>
      <c r="C2" s="169"/>
      <c r="D2" s="169"/>
      <c r="E2" s="169"/>
      <c r="F2" s="169"/>
      <c r="G2" s="169"/>
      <c r="H2" s="169"/>
    </row>
    <row r="3" spans="1:8" ht="15.75" thickBot="1" x14ac:dyDescent="0.3">
      <c r="A3" s="110"/>
      <c r="B3" s="110"/>
      <c r="C3" s="110"/>
      <c r="D3" s="110"/>
      <c r="E3" s="110"/>
      <c r="F3" s="110"/>
      <c r="G3" s="110"/>
      <c r="H3" s="111">
        <f>'КУРС ЕВРО'!C5</f>
        <v>42522</v>
      </c>
    </row>
    <row r="4" spans="1:8" ht="30.75" thickBot="1" x14ac:dyDescent="0.3">
      <c r="A4" s="195" t="s">
        <v>16</v>
      </c>
      <c r="B4" s="179"/>
      <c r="C4" s="179"/>
      <c r="D4" s="179"/>
      <c r="E4" s="179"/>
      <c r="F4" s="179"/>
      <c r="G4" s="126" t="s">
        <v>75</v>
      </c>
      <c r="H4" s="139" t="s">
        <v>83</v>
      </c>
    </row>
    <row r="5" spans="1:8" x14ac:dyDescent="0.25">
      <c r="A5" s="184" t="s">
        <v>67</v>
      </c>
      <c r="B5" s="185"/>
      <c r="C5" s="121" t="s">
        <v>39</v>
      </c>
      <c r="D5" s="122"/>
      <c r="E5" s="122"/>
      <c r="F5" s="123"/>
      <c r="G5" s="188" t="s">
        <v>76</v>
      </c>
      <c r="H5" s="124"/>
    </row>
    <row r="6" spans="1:8" x14ac:dyDescent="0.25">
      <c r="A6" s="186"/>
      <c r="B6" s="187"/>
      <c r="C6" s="92" t="s">
        <v>13</v>
      </c>
      <c r="D6" s="70"/>
      <c r="E6" s="70"/>
      <c r="F6" s="70"/>
      <c r="G6" s="189"/>
      <c r="H6" s="192"/>
    </row>
    <row r="7" spans="1:8" x14ac:dyDescent="0.25">
      <c r="A7" s="186"/>
      <c r="B7" s="187"/>
      <c r="C7" s="108" t="s">
        <v>14</v>
      </c>
      <c r="D7" s="105"/>
      <c r="E7" s="105"/>
      <c r="F7" s="106"/>
      <c r="G7" s="189"/>
      <c r="H7" s="193"/>
    </row>
    <row r="8" spans="1:8" x14ac:dyDescent="0.25">
      <c r="A8" s="104" t="s">
        <v>40</v>
      </c>
      <c r="B8" s="116" t="s">
        <v>68</v>
      </c>
      <c r="C8" s="92" t="s">
        <v>2</v>
      </c>
      <c r="D8" s="70"/>
      <c r="E8" s="70"/>
      <c r="F8" s="70"/>
      <c r="G8" s="189"/>
      <c r="H8" s="192"/>
    </row>
    <row r="9" spans="1:8" x14ac:dyDescent="0.25">
      <c r="A9" s="119" t="s">
        <v>41</v>
      </c>
      <c r="B9" s="117" t="s">
        <v>69</v>
      </c>
      <c r="C9" s="92" t="s">
        <v>4</v>
      </c>
      <c r="D9" s="70"/>
      <c r="E9" s="70"/>
      <c r="F9" s="103"/>
      <c r="G9" s="189"/>
      <c r="H9" s="192"/>
    </row>
    <row r="10" spans="1:8" ht="15.75" thickBot="1" x14ac:dyDescent="0.3">
      <c r="A10" s="120" t="s">
        <v>42</v>
      </c>
      <c r="B10" s="118" t="s">
        <v>70</v>
      </c>
      <c r="C10" s="108" t="s">
        <v>6</v>
      </c>
      <c r="D10" s="105"/>
      <c r="E10" s="105"/>
      <c r="F10" s="106"/>
      <c r="G10" s="190"/>
      <c r="H10" s="194"/>
    </row>
    <row r="11" spans="1:8" ht="15.75" thickBot="1" x14ac:dyDescent="0.3">
      <c r="A11" s="171"/>
      <c r="B11" s="171"/>
      <c r="C11" s="171"/>
      <c r="D11" s="171"/>
      <c r="E11" s="171"/>
      <c r="F11" s="171"/>
      <c r="G11" s="171"/>
      <c r="H11" s="107"/>
    </row>
    <row r="12" spans="1:8" x14ac:dyDescent="0.25">
      <c r="A12" s="184" t="s">
        <v>71</v>
      </c>
      <c r="B12" s="185"/>
      <c r="C12" s="87" t="s">
        <v>39</v>
      </c>
      <c r="D12" s="86"/>
      <c r="E12" s="86"/>
      <c r="F12" s="86"/>
      <c r="G12" s="188" t="s">
        <v>76</v>
      </c>
      <c r="H12" s="191"/>
    </row>
    <row r="13" spans="1:8" x14ac:dyDescent="0.25">
      <c r="A13" s="186"/>
      <c r="B13" s="187"/>
      <c r="C13" s="92" t="s">
        <v>13</v>
      </c>
      <c r="D13" s="70"/>
      <c r="E13" s="70"/>
      <c r="F13" s="70"/>
      <c r="G13" s="189"/>
      <c r="H13" s="192"/>
    </row>
    <row r="14" spans="1:8" x14ac:dyDescent="0.25">
      <c r="A14" s="186"/>
      <c r="B14" s="187"/>
      <c r="C14" s="108" t="s">
        <v>14</v>
      </c>
      <c r="D14" s="105"/>
      <c r="E14" s="105"/>
      <c r="F14" s="106"/>
      <c r="G14" s="189"/>
      <c r="H14" s="193"/>
    </row>
    <row r="15" spans="1:8" x14ac:dyDescent="0.25">
      <c r="A15" s="104" t="s">
        <v>40</v>
      </c>
      <c r="B15" s="116" t="s">
        <v>72</v>
      </c>
      <c r="C15" s="92" t="s">
        <v>2</v>
      </c>
      <c r="D15" s="70"/>
      <c r="E15" s="70"/>
      <c r="F15" s="70"/>
      <c r="G15" s="189"/>
      <c r="H15" s="192"/>
    </row>
    <row r="16" spans="1:8" x14ac:dyDescent="0.25">
      <c r="A16" s="119" t="s">
        <v>41</v>
      </c>
      <c r="B16" s="117" t="s">
        <v>73</v>
      </c>
      <c r="C16" s="92" t="s">
        <v>4</v>
      </c>
      <c r="D16" s="70"/>
      <c r="E16" s="70"/>
      <c r="F16" s="103"/>
      <c r="G16" s="189"/>
      <c r="H16" s="192"/>
    </row>
    <row r="17" spans="1:8" ht="15.75" thickBot="1" x14ac:dyDescent="0.3">
      <c r="A17" s="120" t="s">
        <v>42</v>
      </c>
      <c r="B17" s="118" t="s">
        <v>74</v>
      </c>
      <c r="C17" s="108" t="s">
        <v>6</v>
      </c>
      <c r="D17" s="105"/>
      <c r="E17" s="105"/>
      <c r="F17" s="106"/>
      <c r="G17" s="190"/>
      <c r="H17" s="194"/>
    </row>
    <row r="18" spans="1:8" ht="15.75" thickBot="1" x14ac:dyDescent="0.3">
      <c r="A18" s="171"/>
      <c r="B18" s="171"/>
      <c r="C18" s="171"/>
      <c r="D18" s="171"/>
      <c r="E18" s="171"/>
      <c r="F18" s="171"/>
      <c r="G18" s="171"/>
      <c r="H18" s="107"/>
    </row>
    <row r="19" spans="1:8" ht="15.75" thickBot="1" x14ac:dyDescent="0.3">
      <c r="A19" s="149" t="s">
        <v>77</v>
      </c>
      <c r="B19" s="148"/>
      <c r="C19" s="148"/>
      <c r="D19" s="113"/>
      <c r="E19" s="148"/>
      <c r="F19" s="148"/>
      <c r="G19" s="150"/>
      <c r="H19" s="151"/>
    </row>
    <row r="20" spans="1:8" x14ac:dyDescent="0.25">
      <c r="A20" s="152"/>
      <c r="B20" s="152"/>
      <c r="C20" s="73"/>
      <c r="D20" s="152"/>
      <c r="E20" s="152"/>
      <c r="F20" s="152"/>
      <c r="G20" s="152"/>
      <c r="H20" s="153"/>
    </row>
    <row r="21" spans="1:8" ht="153" customHeight="1" x14ac:dyDescent="0.25">
      <c r="A21" s="70"/>
      <c r="B21" s="70"/>
      <c r="C21" s="70"/>
      <c r="D21" s="70"/>
      <c r="E21" s="70"/>
      <c r="F21" s="70"/>
      <c r="G21" s="70"/>
      <c r="H21" s="102"/>
    </row>
    <row r="22" spans="1:8" x14ac:dyDescent="0.25">
      <c r="A22" s="70" t="s">
        <v>53</v>
      </c>
      <c r="B22" s="70"/>
      <c r="C22" s="70"/>
      <c r="D22" s="70"/>
      <c r="E22" s="70"/>
      <c r="F22" s="70"/>
      <c r="G22" s="70"/>
      <c r="H22" s="102"/>
    </row>
    <row r="23" spans="1:8" x14ac:dyDescent="0.25">
      <c r="A23" s="70" t="s">
        <v>51</v>
      </c>
      <c r="B23" s="70"/>
      <c r="C23" s="70"/>
      <c r="D23" s="70" t="e">
        <f>#REF!</f>
        <v>#REF!</v>
      </c>
      <c r="E23" s="70" t="s">
        <v>50</v>
      </c>
      <c r="F23" s="66"/>
      <c r="G23" s="66"/>
      <c r="H23" s="102"/>
    </row>
    <row r="24" spans="1:8" x14ac:dyDescent="0.25">
      <c r="A24" s="70" t="s">
        <v>52</v>
      </c>
      <c r="B24" s="70"/>
      <c r="C24" s="70"/>
      <c r="D24" s="70"/>
      <c r="E24" s="70"/>
      <c r="F24" s="70"/>
      <c r="G24" s="70"/>
      <c r="H24" s="102"/>
    </row>
    <row r="25" spans="1:8" x14ac:dyDescent="0.25">
      <c r="A25" s="70"/>
      <c r="B25" s="70"/>
      <c r="C25" s="70"/>
      <c r="D25" s="70"/>
      <c r="E25" s="70"/>
      <c r="F25" s="70"/>
      <c r="G25" s="70"/>
      <c r="H25" s="102"/>
    </row>
  </sheetData>
  <mergeCells count="12">
    <mergeCell ref="A1:H2"/>
    <mergeCell ref="A4:F4"/>
    <mergeCell ref="A5:B7"/>
    <mergeCell ref="G5:G10"/>
    <mergeCell ref="H6:H7"/>
    <mergeCell ref="H8:H10"/>
    <mergeCell ref="A18:G18"/>
    <mergeCell ref="A11:G11"/>
    <mergeCell ref="A12:B14"/>
    <mergeCell ref="G12:G17"/>
    <mergeCell ref="H12:H14"/>
    <mergeCell ref="H15:H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F1" sqref="F1:K1048576"/>
    </sheetView>
  </sheetViews>
  <sheetFormatPr defaultRowHeight="15" x14ac:dyDescent="0.25"/>
  <cols>
    <col min="1" max="1" width="5" bestFit="1" customWidth="1"/>
    <col min="2" max="2" width="2" bestFit="1" customWidth="1"/>
    <col min="3" max="3" width="5" bestFit="1" customWidth="1"/>
  </cols>
  <sheetData>
    <row r="1" spans="1:3" x14ac:dyDescent="0.25">
      <c r="A1" s="167">
        <v>2500</v>
      </c>
      <c r="B1" t="s">
        <v>81</v>
      </c>
      <c r="C1">
        <v>2125</v>
      </c>
    </row>
    <row r="2" spans="1:3" x14ac:dyDescent="0.25">
      <c r="A2" s="167">
        <v>2750</v>
      </c>
      <c r="B2" t="s">
        <v>81</v>
      </c>
      <c r="C2">
        <v>2125</v>
      </c>
    </row>
    <row r="3" spans="1:3" x14ac:dyDescent="0.25">
      <c r="A3" s="167">
        <v>3000</v>
      </c>
      <c r="B3" t="s">
        <v>81</v>
      </c>
      <c r="C3">
        <v>2125</v>
      </c>
    </row>
    <row r="4" spans="1:3" x14ac:dyDescent="0.25">
      <c r="A4" s="167">
        <v>5000</v>
      </c>
      <c r="B4" t="s">
        <v>81</v>
      </c>
      <c r="C4">
        <v>2125</v>
      </c>
    </row>
    <row r="5" spans="1:3" x14ac:dyDescent="0.25">
      <c r="A5" s="167">
        <v>2500</v>
      </c>
      <c r="B5" t="s">
        <v>81</v>
      </c>
      <c r="C5">
        <v>2250</v>
      </c>
    </row>
    <row r="6" spans="1:3" x14ac:dyDescent="0.25">
      <c r="A6" s="167">
        <v>2750</v>
      </c>
      <c r="B6" t="s">
        <v>81</v>
      </c>
      <c r="C6">
        <v>2250</v>
      </c>
    </row>
    <row r="7" spans="1:3" x14ac:dyDescent="0.25">
      <c r="A7" s="167">
        <v>3000</v>
      </c>
      <c r="B7" t="s">
        <v>81</v>
      </c>
      <c r="C7">
        <v>2250</v>
      </c>
    </row>
    <row r="8" spans="1:3" x14ac:dyDescent="0.25">
      <c r="A8" s="167">
        <v>5000</v>
      </c>
      <c r="B8" t="s">
        <v>81</v>
      </c>
      <c r="C8">
        <v>2250</v>
      </c>
    </row>
    <row r="9" spans="1:3" x14ac:dyDescent="0.25">
      <c r="A9" s="168">
        <v>2500</v>
      </c>
      <c r="B9" t="s">
        <v>81</v>
      </c>
      <c r="C9">
        <v>2500</v>
      </c>
    </row>
    <row r="10" spans="1:3" x14ac:dyDescent="0.25">
      <c r="A10" s="168">
        <v>2750</v>
      </c>
      <c r="B10" t="s">
        <v>81</v>
      </c>
      <c r="C10">
        <v>2500</v>
      </c>
    </row>
    <row r="11" spans="1:3" x14ac:dyDescent="0.25">
      <c r="A11" s="168">
        <v>3000</v>
      </c>
      <c r="B11" t="s">
        <v>81</v>
      </c>
      <c r="C11">
        <v>2500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КУРС ЕВРО</vt:lpstr>
      <vt:lpstr>Ворота Woodgrain</vt:lpstr>
      <vt:lpstr>Ворота Decograin</vt:lpstr>
      <vt:lpstr>Ворота Sandgrain</vt:lpstr>
      <vt:lpstr>Для покупателя 1</vt:lpstr>
      <vt:lpstr>Для покупателя 2</vt:lpstr>
      <vt:lpstr>Лист1</vt:lpstr>
      <vt:lpstr>'Ворота Decograin'!Print_Area</vt:lpstr>
      <vt:lpstr>'Ворота Sandgrain'!Print_Area</vt:lpstr>
      <vt:lpstr>'Ворота Woodgrain'!Print_Area</vt:lpstr>
      <vt:lpstr>'Ворота Decograin'!Область_печати</vt:lpstr>
      <vt:lpstr>'Ворота Sandgrain'!Область_печати</vt:lpstr>
      <vt:lpstr>'Ворота Woodgrain'!Область_печати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Алексей</dc:creator>
  <cp:lastModifiedBy>срп</cp:lastModifiedBy>
  <cp:lastPrinted>2016-11-30T03:31:43Z</cp:lastPrinted>
  <dcterms:created xsi:type="dcterms:W3CDTF">2015-01-30T10:36:25Z</dcterms:created>
  <dcterms:modified xsi:type="dcterms:W3CDTF">2016-11-30T03:39:35Z</dcterms:modified>
</cp:coreProperties>
</file>