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НОВИНКА" sheetId="1" r:id="rId1"/>
    <sheet name="Эмаль" sheetId="2" r:id="rId2"/>
    <sheet name="Акриловые, вд краски." sheetId="3" r:id="rId3"/>
    <sheet name="Спец.краска." sheetId="4" r:id="rId4"/>
    <sheet name="ОлифА,лак,НЦ,ДАЧНАЯ,клея,пена" sheetId="5" r:id="rId5"/>
    <sheet name="СУХ. СМЕСИ" sheetId="6" r:id="rId6"/>
  </sheets>
  <externalReferences>
    <externalReference r:id="rId9"/>
  </externalReferences>
  <definedNames>
    <definedName name="розн">'[1]наценка'!$A$4</definedName>
    <definedName name="св_10">'[1]наценка'!$A$1</definedName>
    <definedName name="св_2">'[1]наценка'!$A$3</definedName>
    <definedName name="св_5">'[1]наценка'!$A$2</definedName>
  </definedNames>
  <calcPr fullCalcOnLoad="1" refMode="R1C1"/>
</workbook>
</file>

<file path=xl/sharedStrings.xml><?xml version="1.0" encoding="utf-8"?>
<sst xmlns="http://schemas.openxmlformats.org/spreadsheetml/2006/main" count="2304" uniqueCount="1160">
  <si>
    <t>Колер Палитра №20 Сиреневый 0,05л (12шт)/180шт /Стандарт/</t>
  </si>
  <si>
    <t>Колер Палитра №20 Сиреневый 0,1л (6шт) /Стандарт/</t>
  </si>
  <si>
    <t>Колер Палитра №22 Фиалка 0,1л (6шт) /Стандарт/</t>
  </si>
  <si>
    <t>Колер Палитра №23 Коралл 0,1л (6шт) /Стандарт/</t>
  </si>
  <si>
    <t>Колер Палитра №24 Ирис 0,1л (6шт) /Стандарт/</t>
  </si>
  <si>
    <t>Колер Палитра №25 Персик 0,05л (12шт)/180шт /Стандарт/</t>
  </si>
  <si>
    <t>Колер Палитра №25 Персик 0,1л (6шт) /Стандарт/</t>
  </si>
  <si>
    <t>Колер Палитра №26 Серо-голубой 0,1л (6шт) /Стандарт/</t>
  </si>
  <si>
    <t>Колер Палитра №27 Зеленый 0,1л (6шт) /Стандарт/</t>
  </si>
  <si>
    <t>Колер Палитра №28 Слива 0,1л (6шт) /Стандарт/</t>
  </si>
  <si>
    <t>Колер Палитра №3 Бежевый 0,05л (12шт)/180шт /Стандарт/</t>
  </si>
  <si>
    <t>Колер Палитра №3 Бежевый 0,1л (6шт) /Стандарт/</t>
  </si>
  <si>
    <t>Колер Палитра №4 Кофейный 0,1л (6шт) /Стандарт/</t>
  </si>
  <si>
    <t>Колер Палитра №5 Палевый 0,1л (6шт) /Стандарт/</t>
  </si>
  <si>
    <t>Колер Палитра №6 Апельсин 0,1л (6шт) /Стандарт/</t>
  </si>
  <si>
    <t>Колер Палитра №7 Темно-Красный 0,1л (6шт) /Стандарт/</t>
  </si>
  <si>
    <t>Колер Палитра №8 Кр.-Коричн. 0,05л (12шт)/180шт /Стандарт/</t>
  </si>
  <si>
    <t>Колер Палитра №8 Кр.-Коричн. 0,1л (6шт) /Стандарт/</t>
  </si>
  <si>
    <t>Колер Палитра №9 Св.-Коричн. 0,1л (6шт) /Стандарт/</t>
  </si>
  <si>
    <t>Герметик "Makroflexl SX" санит./290мл/бесцвет. (12шт)**Сат**</t>
  </si>
  <si>
    <t>Герметик "Makroflexl AX" универс./290мл/белый (12шт)**Сат**</t>
  </si>
  <si>
    <t>Герметик "Makroflexl AX" универс./290мл/бесцвет. (12шт)**Сат**</t>
  </si>
  <si>
    <t>Герметик "Makroflexl SX" санит./290мл/белый (12шт)**Сат**</t>
  </si>
  <si>
    <t>Герметик "Makroflexl ВА 141" битумный /300мл/ (12шт)**Сат**</t>
  </si>
  <si>
    <t>Герметик "Makroflexl ТА 145" силик.термостойкий /300мл/ (12шт)**Сат**</t>
  </si>
  <si>
    <t>Герметик Момент белый сил. 85мл. (24шт)</t>
  </si>
  <si>
    <t>Герметик Момент прозрачный сил. 85мл. (24шт)</t>
  </si>
  <si>
    <t>Герметик Момент силик.д/ван.белый 280мл/12шт</t>
  </si>
  <si>
    <t>Герметик Момент силик.д/ван.прозрач.280мл/12шт</t>
  </si>
  <si>
    <t>Герметик Момент силик.д/окон белый 280мл/12шт</t>
  </si>
  <si>
    <t>Герметик Момент силик.д/окон прозрачный 280мл/12шт</t>
  </si>
  <si>
    <t>Герметик Момент силик.нейтральн.белый 280мл/12шт</t>
  </si>
  <si>
    <t>Герметик силикон.Высокотемпературный "Гермент" кр.кор.300мл(12шт)</t>
  </si>
  <si>
    <t>Герметик силикон.для Аквариумов "Гермент" прозр.280мл(12шт)</t>
  </si>
  <si>
    <t>Герметик Момент белый универс.280гр (12шт)</t>
  </si>
  <si>
    <t>Герметик Момент прозрачн.универс. 280гр (12шт)</t>
  </si>
  <si>
    <t>Жидкие гвозди" Момент Монтаж" 400гр.д/панелей (12шт)</t>
  </si>
  <si>
    <t>Жидкие гвозди" Момент Монтаж" 400гр.универс.(12шт)</t>
  </si>
  <si>
    <t>Жидкие гвозди" Момент Монтаж"390гр особопрочн.(12шт)</t>
  </si>
  <si>
    <t>Клей "Момент Монтаж Жидкие гвозди для зеркал"301 мл/12шт</t>
  </si>
  <si>
    <t>Клей Момент Монтаж 125гр (36шт)</t>
  </si>
  <si>
    <t>Клей Момент Монтаж 250гр (12шт)</t>
  </si>
  <si>
    <t>Клей Момент Столяр 250гр (12шт)</t>
  </si>
  <si>
    <t>Клей Момент Столяр 750гр (9шт)</t>
  </si>
  <si>
    <t>Клей "Нейл Пауэр" д/констр.и пенопанелей 301мл/12шт</t>
  </si>
  <si>
    <t>Клей "Супер момент Стекло" 3г шоу бокс/40шт</t>
  </si>
  <si>
    <t>Клей для линолеума "Синтекс" Н44  100мл.(80)</t>
  </si>
  <si>
    <t>Клей Момент  30гр шоу-бокс(10шт)/120шт</t>
  </si>
  <si>
    <t>Клей Момент "Резиновый" шоу бокс 30мл. (10шт)/120шт</t>
  </si>
  <si>
    <t>Клей Момент Кристалл шоу бокс 125гр (6шт)/48шт</t>
  </si>
  <si>
    <t>Клей Момент Марафон шоу бокс 30гр (10шт)/120шт</t>
  </si>
  <si>
    <t>Клей Момент Монтаж Мгновенная хватка 125гр (12 шт)</t>
  </si>
  <si>
    <r>
      <t>ФУРНИТУРА К ПЛИНТУСУ</t>
    </r>
    <r>
      <rPr>
        <sz val="10"/>
        <rFont val="Arial Cyr"/>
        <family val="0"/>
      </rPr>
      <t xml:space="preserve"> </t>
    </r>
    <r>
      <rPr>
        <sz val="10"/>
        <color indexed="12"/>
        <rFont val="Arial Cyr"/>
        <family val="0"/>
      </rPr>
      <t xml:space="preserve">( внутр.угол, нар.угол, соединительный, торцы </t>
    </r>
    <r>
      <rPr>
        <sz val="10"/>
        <rFont val="Arial Cyr"/>
        <family val="0"/>
      </rPr>
      <t xml:space="preserve">) </t>
    </r>
  </si>
  <si>
    <t>5,00руб.</t>
  </si>
  <si>
    <t>45,00 руб.</t>
  </si>
  <si>
    <r>
      <t>КИСТИ ПЛОСКИЕ</t>
    </r>
    <r>
      <rPr>
        <sz val="10"/>
        <color indexed="12"/>
        <rFont val="Arial Cyr"/>
        <family val="0"/>
      </rPr>
      <t xml:space="preserve"> ( натуральная щетина, густая, длинная, качественная )</t>
    </r>
  </si>
  <si>
    <t xml:space="preserve">                              25*18</t>
  </si>
  <si>
    <t xml:space="preserve">                              38*18</t>
  </si>
  <si>
    <t xml:space="preserve">                              50*18</t>
  </si>
  <si>
    <t xml:space="preserve">                              63*18</t>
  </si>
  <si>
    <t xml:space="preserve">                              75*18</t>
  </si>
  <si>
    <t xml:space="preserve">                              88*18</t>
  </si>
  <si>
    <t xml:space="preserve">                            100*18</t>
  </si>
  <si>
    <t>КИСТИ МАКЛОВИЦА</t>
  </si>
  <si>
    <t>12,47руб.</t>
  </si>
  <si>
    <t>19,63руб</t>
  </si>
  <si>
    <t xml:space="preserve">26,33руб. </t>
  </si>
  <si>
    <t>32,63руб.</t>
  </si>
  <si>
    <t>44,87руб.</t>
  </si>
  <si>
    <t>54,63руб.</t>
  </si>
  <si>
    <t>65,11руб.</t>
  </si>
  <si>
    <t xml:space="preserve">                                   120*35</t>
  </si>
  <si>
    <t xml:space="preserve">                                   140*40</t>
  </si>
  <si>
    <t xml:space="preserve">                                   150*50</t>
  </si>
  <si>
    <t>69,45руб.</t>
  </si>
  <si>
    <t>83,23руб.</t>
  </si>
  <si>
    <t>89,67руб.</t>
  </si>
  <si>
    <t>Клей Момент Папирус шоу бокс 30мл. (10шт)/120шт</t>
  </si>
  <si>
    <t>Клей "Супер момент" 3г (12шт.карта)/288шт</t>
  </si>
  <si>
    <t>Клей "Супер момент SOS" ремонт 1,5г (12шт)</t>
  </si>
  <si>
    <t>Клей Момент-1 125мл шоу-бокс (6шт)/48шт</t>
  </si>
  <si>
    <t>Клей Момент-1 50гр шоубокс (8шт)</t>
  </si>
  <si>
    <t>Клей Момент кристал 30гр шоу-бокс(10шт)/120шт</t>
  </si>
  <si>
    <t>Клей Момент88  30гр шоу-бокс(10шт)/120шт</t>
  </si>
  <si>
    <t>Клей обойный  универс."Добродел" 200гр (30шт)</t>
  </si>
  <si>
    <t>Клей обойный "Polyex" 150гр (60шт) М</t>
  </si>
  <si>
    <t>Клей обойный "Polyex" 300гр(40шт) М</t>
  </si>
  <si>
    <t>Клей обойный Метилан Винил Премиум 300гр (18шт)</t>
  </si>
  <si>
    <t>Клей обойный "Метилан Флизелин Премиум" 250гр (18шт)</t>
  </si>
  <si>
    <t>Клей обойный "Метилан Универ Премиум" 500гр (12шт)</t>
  </si>
  <si>
    <t>Клей обойный "Метилан Универ Премиум" 250гр (18шт)</t>
  </si>
  <si>
    <t>Клей обойный "Момент Флизелин " 500гр (12шт)</t>
  </si>
  <si>
    <t>Клей обойный "QUALITI"спец,винил 200гр (30шт)</t>
  </si>
  <si>
    <t>Клей обойный "QUALITI" универсал 200гр (30шт)</t>
  </si>
  <si>
    <t>Клей обойный МАСТЕР универсальный 200гр (36шт)</t>
  </si>
  <si>
    <t>Клей обойный МАСТЕР спец,виниловый 200гр (36шт)</t>
  </si>
  <si>
    <t>Клей обойный МАСТЕР флизелиновый 200гр (36шт)</t>
  </si>
  <si>
    <t>Клей обойный Метилан Винил Премиум 500гр (12шт)</t>
  </si>
  <si>
    <t>Клей обойный "Момент Классик" 100гр (24шт)</t>
  </si>
  <si>
    <t>Клей обойный Момент 200гр (24шт)</t>
  </si>
  <si>
    <t>Клей обойный Момент 500гр (12шт)</t>
  </si>
  <si>
    <t>Клей обойный Момент Винилл 250гр (24шт)</t>
  </si>
  <si>
    <t>Клей обойный Момент Винилл 500гр (12шт)</t>
  </si>
  <si>
    <t>Клей обойный Момент Экстра 250гр (24шт)</t>
  </si>
  <si>
    <t>Клей обойный МЦ 250гр (12шт)**Эффект***М</t>
  </si>
  <si>
    <t>Клей эпокс."ЭПОКСИЛИН" 48гр на блистере/10шт</t>
  </si>
  <si>
    <t>Супер Лента 1000см (6шт)</t>
  </si>
  <si>
    <t>СПАЙК Клей обойный ВИНИЛ 250гр./12шт</t>
  </si>
  <si>
    <t>шт.</t>
  </si>
  <si>
    <t>Клей Мастер 0,2л (30шт)</t>
  </si>
  <si>
    <t>Клей Мастер 0,5л (24шт)</t>
  </si>
  <si>
    <t>Клей Мастер 1л (12шт)</t>
  </si>
  <si>
    <t>Клей Титан 0,25л (98шт)</t>
  </si>
  <si>
    <t>Клей Титан 0,5л (36шт)</t>
  </si>
  <si>
    <t>Клей Титан 1л (25шт)</t>
  </si>
  <si>
    <t>АКВАЛАК для деревянных полов и паркета бесцвет.5л (2шт)</t>
  </si>
  <si>
    <t>АКВАЛАК защ.-декор.лак для дерева дуб 3л (6шт)</t>
  </si>
  <si>
    <t>АКВАЛАК защ.-декор.лак для дерева махагон 3л (6шт)</t>
  </si>
  <si>
    <t>АКВАЛАК защ.-декор.лак для дерева полисандр шоколад 3л (6шт)</t>
  </si>
  <si>
    <t>Тонотекс калужница 3,0 л</t>
  </si>
  <si>
    <t>Средство для снятия обоев "Metilan" 500гр/20шт</t>
  </si>
  <si>
    <t>красная</t>
  </si>
  <si>
    <t>зеленая</t>
  </si>
  <si>
    <t>синяя</t>
  </si>
  <si>
    <t>Замазка оконная 1,5кг (18 шт) /Про/**</t>
  </si>
  <si>
    <t>Замазка оконная 1кг (24 шт) /Денал/**</t>
  </si>
  <si>
    <t>Замазка рамная 1,5кг (18 шт) /Про/**</t>
  </si>
  <si>
    <t>Клей ПВА Универсальный  5кг  /Денал/</t>
  </si>
  <si>
    <t>Краска "ЗИМУШКА" 14кг концентрированная /Про/***</t>
  </si>
  <si>
    <t xml:space="preserve">Лак НЦ-218 </t>
  </si>
  <si>
    <t>Мастика битумнорезиновая Protektor</t>
  </si>
  <si>
    <t>Мастика полимерно-битумная Protektor</t>
  </si>
  <si>
    <t>Краска "ЗИМУШКА" 40кг концентрированная /Про/***</t>
  </si>
  <si>
    <t>Краска "МЕТЕЛИЦА"  14кг  /Про/</t>
  </si>
  <si>
    <t>Краска "МЕТЕЛИЦА"  40кг  /Про/</t>
  </si>
  <si>
    <t>Краска "СНЕГУРОЧКА"  14кг /Про/***</t>
  </si>
  <si>
    <t>Краска "СНЕГУРОЧКА"  40кг /Про/***</t>
  </si>
  <si>
    <t>Краска "СНЕГУРОЧКА"  7кг /Про/***</t>
  </si>
  <si>
    <r>
      <t xml:space="preserve">        8-383-215-04-31.            </t>
    </r>
    <r>
      <rPr>
        <b/>
        <sz val="10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 Шпатлёвки, пропитки, пва, в/д</t>
    </r>
  </si>
  <si>
    <r>
      <t xml:space="preserve">          342-01-78.              </t>
    </r>
    <r>
      <rPr>
        <b/>
        <sz val="11"/>
        <color indexed="10"/>
        <rFont val="Arial"/>
        <family val="2"/>
      </rPr>
      <t xml:space="preserve"> акриловые краски. </t>
    </r>
    <r>
      <rPr>
        <b/>
        <sz val="10"/>
        <rFont val="Arial"/>
        <family val="2"/>
      </rPr>
      <t xml:space="preserve">        </t>
    </r>
  </si>
  <si>
    <t>Краска БЕЛОСНЕЖНАЯ для потолков 14кг/Про/</t>
  </si>
  <si>
    <r>
      <t>ПЛИНТУС НАПОЛЬНЫЙ 2,5 м</t>
    </r>
    <r>
      <rPr>
        <sz val="10"/>
        <color indexed="14"/>
        <rFont val="Arial Cyr"/>
        <family val="0"/>
      </rPr>
      <t xml:space="preserve"> </t>
    </r>
    <r>
      <rPr>
        <sz val="10"/>
        <color indexed="12"/>
        <rFont val="Arial Cyr"/>
        <family val="0"/>
      </rPr>
      <t>( с кабель каналом, с мягким краем, различные цвета )</t>
    </r>
  </si>
  <si>
    <t>НОВИНКА.( спец. цена )</t>
  </si>
  <si>
    <t>Краска БЕЛОСНЕЖНАЯ для потолков 4,5кг(4шт)/Про/</t>
  </si>
  <si>
    <t>Краска БЕЛОСНЕЖНАЯ для потолков 7кг/Про/</t>
  </si>
  <si>
    <t>Краска БЕЛОСНЕЖНАЯ для стен и обоев 14кг/Про/</t>
  </si>
  <si>
    <t>Краска БЕЛОСНЕЖНАЯ для стен и обоев 4,5кг(4шт)/Про/</t>
  </si>
  <si>
    <t>Краска БЕЛОСНЕЖНАЯ для стен и обоев 40кг/Про/</t>
  </si>
  <si>
    <t>Краска БЕЛОСНЕЖНАЯ для стен и обоев 7кг/Про/</t>
  </si>
  <si>
    <t>Краска БЕЛОСНЕЖНАЯ моющаяся 14кг/Про/</t>
  </si>
  <si>
    <t>Краска БЕЛОСНЕЖНАЯ моющаяся 4,5кг(4шт)/Про/</t>
  </si>
  <si>
    <t>Краска БЕЛОСНЕЖНАЯ моющаяся 40кг/Про/</t>
  </si>
  <si>
    <t>Краска БЕЛОСНЕЖНАЯ моющаяся 7кг/Про/</t>
  </si>
  <si>
    <t>Лак акриловый 1кг (12шт) /Про/***</t>
  </si>
  <si>
    <t>Лак акриловый 2кг (6шт) /Про/***</t>
  </si>
  <si>
    <t>Мастика Супербелая клеевая д/пот.плит 3,5кг(6шт)**Денал**</t>
  </si>
  <si>
    <t>Шп Масляно-клеевая Мастер евроведро 15кг /Про/***</t>
  </si>
  <si>
    <t>НЕТ Эмаль универсальная 12кг **Пр-во**</t>
  </si>
  <si>
    <t>ГФ-0119</t>
  </si>
  <si>
    <t>ФЛ-03к</t>
  </si>
  <si>
    <t>ХС-010</t>
  </si>
  <si>
    <t>ХС-068</t>
  </si>
  <si>
    <t>Краска силикатная</t>
  </si>
  <si>
    <t xml:space="preserve">ПФ-167 </t>
  </si>
  <si>
    <t xml:space="preserve"> белая</t>
  </si>
  <si>
    <t xml:space="preserve">ПФ-1145 </t>
  </si>
  <si>
    <t>Эмаль КО-813</t>
  </si>
  <si>
    <t>Эмаль КО-814</t>
  </si>
  <si>
    <t>Эмаль КО-174</t>
  </si>
  <si>
    <t>ХВ-785</t>
  </si>
  <si>
    <t>1000г</t>
  </si>
  <si>
    <t>100г</t>
  </si>
  <si>
    <t>60г</t>
  </si>
  <si>
    <t>10г</t>
  </si>
  <si>
    <t>промтара</t>
  </si>
  <si>
    <t>Пудра алюминевая ПАП-1</t>
  </si>
  <si>
    <t>500г</t>
  </si>
  <si>
    <t>Серебрянка на НЦ-218 0,5л</t>
  </si>
  <si>
    <t>Серебрянка на НЦ-218 1,0л</t>
  </si>
  <si>
    <t xml:space="preserve">Олифа-Оксоль </t>
  </si>
  <si>
    <t xml:space="preserve">ХВ-785 </t>
  </si>
  <si>
    <t xml:space="preserve"> серая</t>
  </si>
  <si>
    <t xml:space="preserve"> голубая</t>
  </si>
  <si>
    <t xml:space="preserve"> желтая</t>
  </si>
  <si>
    <t xml:space="preserve"> зеленая</t>
  </si>
  <si>
    <t>БТ-177</t>
  </si>
  <si>
    <t>Сурик свинцовый</t>
  </si>
  <si>
    <t>Грунт ГФ-021 быстросохнущий</t>
  </si>
  <si>
    <t>Алкидно-уретановая</t>
  </si>
  <si>
    <t>синяя, зелёная</t>
  </si>
  <si>
    <t>Наименование товаров</t>
  </si>
  <si>
    <t>Ед.</t>
  </si>
  <si>
    <t>1</t>
  </si>
  <si>
    <t>2</t>
  </si>
  <si>
    <t>3</t>
  </si>
  <si>
    <t>4</t>
  </si>
  <si>
    <t>5</t>
  </si>
  <si>
    <t>6</t>
  </si>
  <si>
    <t>7</t>
  </si>
  <si>
    <r>
      <t xml:space="preserve">г.Новосибирск                            </t>
    </r>
    <r>
      <rPr>
        <b/>
        <sz val="10"/>
        <color indexed="12"/>
        <rFont val="Helv"/>
        <family val="0"/>
      </rPr>
      <t>завод Эмкрас</t>
    </r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</si>
  <si>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</si>
  <si>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</si>
  <si>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</si>
  <si>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</si>
  <si>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</si>
  <si>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</si>
  <si>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</si>
  <si>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</si>
  <si>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</si>
  <si>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</si>
  <si>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</si>
  <si>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</si>
  <si>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</si>
  <si>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</si>
  <si>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</si>
  <si>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</si>
  <si>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</si>
  <si>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</si>
  <si>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</si>
  <si>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</si>
  <si>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</si>
  <si>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</si>
  <si>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</si>
  <si>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</si>
  <si>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</si>
  <si>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</si>
  <si>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</si>
  <si>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</si>
  <si>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</si>
  <si>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</si>
  <si>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</si>
  <si>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</si>
  <si>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</si>
  <si>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</si>
  <si>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</si>
  <si>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</si>
  <si>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</si>
  <si>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r>
      <t>белый, белый матовый(</t>
    </r>
    <r>
      <rPr>
        <sz val="11"/>
        <color indexed="10"/>
        <rFont val="Times New Roman"/>
        <family val="1"/>
      </rPr>
      <t>эконом</t>
    </r>
    <r>
      <rPr>
        <sz val="11"/>
        <rFont val="Times New Roman"/>
        <family val="1"/>
      </rPr>
      <t>)</t>
    </r>
  </si>
  <si>
    <t>Клей Бустилат 4,5кг (4шт) /Денал/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</si>
  <si>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</si>
  <si>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</si>
  <si>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</si>
  <si>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</si>
  <si>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</si>
  <si>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</si>
  <si>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</si>
  <si>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</si>
  <si>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</si>
  <si>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</si>
  <si>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</si>
  <si>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</si>
  <si>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</si>
  <si>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</si>
  <si>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</si>
  <si>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</si>
  <si>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r>
      <t xml:space="preserve"> Opera</t>
    </r>
    <r>
      <rPr>
        <sz val="10"/>
        <color indexed="10"/>
        <rFont val="Arial Cyr"/>
        <family val="0"/>
      </rPr>
      <t>-краска на импортном сырье.</t>
    </r>
  </si>
  <si>
    <r>
      <t xml:space="preserve"> Luxe Paint</t>
    </r>
    <r>
      <rPr>
        <sz val="10"/>
        <color indexed="10"/>
        <rFont val="Arial Cyr"/>
        <family val="0"/>
      </rPr>
      <t>-краска с запахом цветов.</t>
    </r>
  </si>
  <si>
    <t>Клей ПВА Настоящий 3,5кг (4шт) /ПРО/</t>
  </si>
  <si>
    <t>61</t>
  </si>
  <si>
    <t>62</t>
  </si>
  <si>
    <t>63</t>
  </si>
  <si>
    <t>64</t>
  </si>
  <si>
    <t>65</t>
  </si>
  <si>
    <t>66</t>
  </si>
  <si>
    <t>Клей ПВА Строительный 3,5кг (4шт) /ПРО/</t>
  </si>
  <si>
    <t>67</t>
  </si>
  <si>
    <t>68</t>
  </si>
  <si>
    <t>69</t>
  </si>
  <si>
    <t>70</t>
  </si>
  <si>
    <t>71</t>
  </si>
  <si>
    <t>72</t>
  </si>
  <si>
    <t>73</t>
  </si>
  <si>
    <t>74</t>
  </si>
  <si>
    <t>Клей ПВА Универсальный 3,5кг (4шт) /Денал/</t>
  </si>
  <si>
    <t>75</t>
  </si>
  <si>
    <t>76</t>
  </si>
  <si>
    <r>
      <t>город</t>
    </r>
    <r>
      <rPr>
        <b/>
        <sz val="16"/>
        <color indexed="10"/>
        <rFont val="Century Gothic"/>
        <family val="2"/>
      </rPr>
      <t xml:space="preserve"> Новосибирск, </t>
    </r>
    <r>
      <rPr>
        <sz val="16"/>
        <color indexed="10"/>
        <rFont val="Century Gothic"/>
        <family val="2"/>
      </rPr>
      <t>улица</t>
    </r>
    <r>
      <rPr>
        <b/>
        <sz val="16"/>
        <color indexed="10"/>
        <rFont val="Century Gothic"/>
        <family val="2"/>
      </rPr>
      <t xml:space="preserve"> Петухова 17а, </t>
    </r>
    <r>
      <rPr>
        <sz val="16"/>
        <color indexed="10"/>
        <rFont val="Century Gothic"/>
        <family val="2"/>
      </rPr>
      <t>офис</t>
    </r>
    <r>
      <rPr>
        <b/>
        <sz val="16"/>
        <color indexed="10"/>
        <rFont val="Century Gothic"/>
        <family val="2"/>
      </rPr>
      <t xml:space="preserve"> 4</t>
    </r>
  </si>
  <si>
    <r>
      <t>факс:</t>
    </r>
    <r>
      <rPr>
        <b/>
        <sz val="16"/>
        <color indexed="10"/>
        <rFont val="Century Gothic"/>
        <family val="2"/>
      </rPr>
      <t xml:space="preserve"> (383) 215-04-31, 342-01-78</t>
    </r>
  </si>
  <si>
    <r>
      <t xml:space="preserve">e-mail: </t>
    </r>
    <r>
      <rPr>
        <b/>
        <u val="single"/>
        <sz val="16"/>
        <color indexed="10"/>
        <rFont val="Century Gothic"/>
        <family val="2"/>
      </rPr>
      <t>kamilla751@yandex.ru</t>
    </r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</si>
  <si>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</si>
  <si>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</si>
  <si>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</si>
  <si>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</si>
  <si>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</si>
  <si>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</si>
  <si>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</si>
  <si>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</si>
  <si>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</si>
  <si>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</si>
  <si>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</si>
  <si>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</si>
  <si>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</si>
  <si>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</si>
  <si>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</si>
  <si>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</si>
  <si>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</si>
  <si>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</si>
  <si>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</si>
  <si>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</si>
  <si>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</si>
  <si>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</si>
  <si>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</si>
  <si>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</si>
  <si>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</si>
  <si>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</si>
  <si>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</si>
  <si>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</si>
  <si>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</si>
  <si>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</si>
  <si>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</si>
  <si>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</si>
  <si>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</si>
  <si>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</si>
  <si>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</si>
  <si>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</si>
  <si>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</si>
  <si>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</si>
  <si>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</si>
  <si>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</si>
  <si>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</si>
  <si>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</si>
  <si>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</si>
  <si>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</si>
  <si>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</si>
  <si>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</si>
  <si>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</si>
  <si>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</si>
  <si>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</si>
  <si>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</si>
  <si>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</si>
  <si>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</si>
  <si>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</si>
  <si>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</si>
  <si>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</si>
  <si>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</si>
  <si>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</si>
  <si>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</si>
  <si>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</si>
  <si>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</si>
  <si>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ГФ-0119, ФЛ-03, ХС-010, ХС-068, ПФ-167, ПФ-1145, ПФ-115 антикор., КО-174, ХВ-785,</t>
  </si>
  <si>
    <t>БТ, Сурик свинцовый.</t>
  </si>
  <si>
    <t>ВДАК, ВДВА (КОНТУР)</t>
  </si>
  <si>
    <t>по договорённости.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</si>
  <si>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</si>
  <si>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</si>
  <si>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</si>
  <si>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</si>
  <si>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</si>
  <si>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</si>
  <si>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</si>
  <si>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</si>
  <si>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</si>
  <si>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</si>
  <si>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</si>
  <si>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</si>
  <si>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</si>
  <si>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</si>
  <si>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</si>
  <si>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</si>
  <si>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</si>
  <si>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</si>
  <si>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</si>
  <si>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</si>
  <si>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</si>
  <si>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</si>
  <si>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</si>
  <si>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</si>
  <si>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</si>
  <si>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</si>
  <si>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</si>
  <si>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</si>
  <si>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</si>
  <si>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</si>
  <si>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</si>
  <si>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</si>
  <si>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</si>
  <si>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</si>
  <si>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</si>
  <si>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</si>
  <si>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</si>
  <si>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</si>
  <si>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</si>
  <si>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</si>
  <si>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</si>
  <si>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</si>
  <si>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</si>
  <si>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</si>
  <si>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</si>
  <si>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</si>
  <si>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</si>
  <si>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</si>
  <si>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</si>
  <si>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</si>
  <si>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</si>
  <si>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</si>
  <si>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</si>
  <si>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</si>
  <si>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</si>
  <si>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</si>
  <si>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</si>
  <si>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</si>
  <si>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</si>
  <si>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</si>
  <si>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</si>
  <si>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</si>
  <si>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</si>
  <si>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</si>
  <si>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</si>
  <si>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</si>
  <si>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</si>
  <si>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</si>
  <si>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</si>
  <si>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</si>
  <si>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</si>
  <si>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</si>
  <si>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</si>
  <si>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</si>
  <si>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</si>
  <si>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</si>
  <si>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</si>
  <si>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</si>
  <si>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</si>
  <si>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</si>
  <si>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</si>
  <si>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</si>
  <si>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</si>
  <si>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</si>
  <si>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</si>
  <si>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</si>
  <si>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</si>
  <si>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</si>
  <si>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</si>
  <si>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</si>
  <si>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</si>
  <si>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</si>
  <si>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</si>
  <si>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</si>
  <si>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</si>
  <si>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</si>
  <si>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</si>
  <si>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</si>
  <si>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</si>
  <si>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</si>
  <si>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</si>
  <si>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</si>
  <si>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</si>
  <si>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</si>
  <si>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</si>
  <si>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</si>
  <si>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</si>
  <si>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</si>
  <si>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</si>
  <si>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</si>
  <si>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</si>
  <si>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</si>
  <si>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</si>
  <si>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</si>
  <si>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</si>
  <si>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</si>
  <si>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</si>
  <si>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</si>
  <si>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</si>
  <si>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</si>
  <si>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</si>
  <si>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</si>
  <si>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</si>
  <si>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</si>
  <si>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НЕТ Шпатлевка Интерьерная 10кг пакет  **Денал**</t>
  </si>
  <si>
    <t>261</t>
  </si>
  <si>
    <t>262</t>
  </si>
  <si>
    <t>263</t>
  </si>
  <si>
    <t>НЕТ Шпатлевка Интерьерная 2кг пакет (12шт) **Денал**</t>
  </si>
  <si>
    <t>264</t>
  </si>
  <si>
    <t>Шпатлевка Интерьерная 3,5кг (6шт) **Денал**</t>
  </si>
  <si>
    <t>265</t>
  </si>
  <si>
    <t>НЕТ Шпатлевка Интерьерная 4кг пакет (7шт) **Денал**</t>
  </si>
  <si>
    <t>266</t>
  </si>
  <si>
    <t>267</t>
  </si>
  <si>
    <t>268</t>
  </si>
  <si>
    <t>269</t>
  </si>
  <si>
    <t>НЕТ Шпатлевка латексная 1,5кг (18шт) /Про/***</t>
  </si>
  <si>
    <t>270</t>
  </si>
  <si>
    <t>271</t>
  </si>
  <si>
    <t>272</t>
  </si>
  <si>
    <t>273</t>
  </si>
  <si>
    <t>274</t>
  </si>
  <si>
    <t>275</t>
  </si>
  <si>
    <t>276</t>
  </si>
  <si>
    <t>277</t>
  </si>
  <si>
    <t>Шпатлевка Полимерная 3,5кг (6шт) **Денал**</t>
  </si>
  <si>
    <t>278</t>
  </si>
  <si>
    <t>279</t>
  </si>
  <si>
    <t>280</t>
  </si>
  <si>
    <t>281</t>
  </si>
  <si>
    <t>282</t>
  </si>
  <si>
    <t>283</t>
  </si>
  <si>
    <t>284</t>
  </si>
  <si>
    <t>285</t>
  </si>
  <si>
    <t>Цена.</t>
  </si>
  <si>
    <r>
      <t xml:space="preserve">ооо  тд  </t>
    </r>
    <r>
      <rPr>
        <b/>
        <sz val="10"/>
        <color indexed="10"/>
        <rFont val="Helv"/>
        <family val="0"/>
      </rPr>
      <t xml:space="preserve"> </t>
    </r>
    <r>
      <rPr>
        <b/>
        <sz val="18"/>
        <color indexed="10"/>
        <rFont val="Helv"/>
        <family val="0"/>
      </rPr>
      <t>КАМИЛА</t>
    </r>
  </si>
  <si>
    <r>
      <t>сурик (железный, красно-коричневый)</t>
    </r>
    <r>
      <rPr>
        <sz val="11"/>
        <color indexed="10"/>
        <rFont val="Times New Roman"/>
        <family val="1"/>
      </rPr>
      <t>гост</t>
    </r>
  </si>
  <si>
    <r>
      <t xml:space="preserve">Лак БТ-577 (кузбасс-лак) </t>
    </r>
    <r>
      <rPr>
        <sz val="11"/>
        <color indexed="10"/>
        <rFont val="Times New Roman"/>
        <family val="1"/>
      </rPr>
      <t>гост</t>
    </r>
  </si>
  <si>
    <r>
      <t xml:space="preserve">Лак БТ-577 (кузбасс-лак) </t>
    </r>
    <r>
      <rPr>
        <sz val="11"/>
        <color indexed="10"/>
        <rFont val="Times New Roman"/>
        <family val="1"/>
      </rPr>
      <t>ту</t>
    </r>
  </si>
  <si>
    <t>8-923-127-13-63.</t>
  </si>
  <si>
    <t>Эмаль ПФ-115 гост 6465-76 (стандарт)</t>
  </si>
  <si>
    <t>№</t>
  </si>
  <si>
    <t>цвет</t>
  </si>
  <si>
    <t>фасовка</t>
  </si>
  <si>
    <t>цена за 1кг</t>
  </si>
  <si>
    <t>250 кг</t>
  </si>
  <si>
    <t>50 кг</t>
  </si>
  <si>
    <t>25 кг</t>
  </si>
  <si>
    <t>10 кг</t>
  </si>
  <si>
    <t>2.5 кг</t>
  </si>
  <si>
    <t>1кг</t>
  </si>
  <si>
    <t>без тары</t>
  </si>
  <si>
    <t>белый, белый матовый</t>
  </si>
  <si>
    <t>серый, св. серый, т. серый, синий</t>
  </si>
  <si>
    <t>голубой, св. голубой, яр.голубой</t>
  </si>
  <si>
    <t>мор. волна, бирюзовый, фисташковый</t>
  </si>
  <si>
    <t>бежевый, кремовый, сл. кость</t>
  </si>
  <si>
    <t>зелёный, т. зелёный, хаки</t>
  </si>
  <si>
    <t>яр. зеленый, св.зелёный, салатный</t>
  </si>
  <si>
    <t>красная, жёлтая, оранжевая</t>
  </si>
  <si>
    <t>чёрный, коричневый, кр. коричневый</t>
  </si>
  <si>
    <t>фиолетовый</t>
  </si>
  <si>
    <t>сиреневый</t>
  </si>
  <si>
    <t>вишневый</t>
  </si>
  <si>
    <t>Эмаль ПФ-115 ту 6-27-105-98 (эконом)</t>
  </si>
  <si>
    <t>Эмаль ПФ-115 ту 6-27-105-98 (строительная)</t>
  </si>
  <si>
    <t>Эмаль ПФ-266 ту 6-10-822-84 (стандарт)</t>
  </si>
  <si>
    <t>жёлто-коричневый, золотисто-коричневый</t>
  </si>
  <si>
    <t>Эмаль ПФ-266 ту 6-10-822-84 (эконом)</t>
  </si>
  <si>
    <t>Краска масляная МА-15 гост 10503-71</t>
  </si>
  <si>
    <t>3 кг</t>
  </si>
  <si>
    <t>фиолетовый, сиреневый</t>
  </si>
  <si>
    <t>Грунт ГФ-021 гост 25129-82 (стандарт)</t>
  </si>
  <si>
    <t xml:space="preserve">серый, св. серый, т. серый, </t>
  </si>
  <si>
    <t>Грунт ГФ-021 ту 6-10-1642-77 (эконом)</t>
  </si>
  <si>
    <t>Грунт ГФ-021 ту 6-10-1642-77 (строительный)</t>
  </si>
  <si>
    <t xml:space="preserve">Краска ВДАК 111 (фасадная) гост 28196-89 </t>
  </si>
  <si>
    <t>80 кг</t>
  </si>
  <si>
    <t>30 кг</t>
  </si>
  <si>
    <t>5 кг</t>
  </si>
  <si>
    <t>3кг</t>
  </si>
  <si>
    <t>все светлые тона</t>
  </si>
  <si>
    <t>все тёмные тона</t>
  </si>
  <si>
    <t>белый морозостойкая</t>
  </si>
  <si>
    <t>все светлые тона морозостойкая</t>
  </si>
  <si>
    <t>все тёмные тона морозостойкая</t>
  </si>
  <si>
    <t xml:space="preserve">Краска ВДВА 224 (для помещений с повышеной влажностью) гост 28196-89 </t>
  </si>
  <si>
    <t xml:space="preserve">Краска ВДАК 211 (интерьрная) гост 28196-89 </t>
  </si>
  <si>
    <t xml:space="preserve">Краска ВДАК 221 (для стен и потолков) гост 28196-89 </t>
  </si>
  <si>
    <t>Грунтовки, грунт-пропитки</t>
  </si>
  <si>
    <t>200 кг</t>
  </si>
  <si>
    <t>60 кг</t>
  </si>
  <si>
    <t>20 кг</t>
  </si>
  <si>
    <t>грунт укрепляющий</t>
  </si>
  <si>
    <t>грунт по шиферу</t>
  </si>
  <si>
    <t>грунт пропититка</t>
  </si>
  <si>
    <t>грунт по дереву, белый</t>
  </si>
  <si>
    <t>Лаки, олифы</t>
  </si>
  <si>
    <t>наменование</t>
  </si>
  <si>
    <t>190 кг</t>
  </si>
  <si>
    <t>36 кг</t>
  </si>
  <si>
    <t>18 кг</t>
  </si>
  <si>
    <t>ПФ-170</t>
  </si>
  <si>
    <t>ПФ-283</t>
  </si>
  <si>
    <t>красно-коричневый</t>
  </si>
  <si>
    <t>серый</t>
  </si>
  <si>
    <t>"Luxe Paint" Грунт акриловый 10кг  **Пр-во"</t>
  </si>
  <si>
    <t>шт</t>
  </si>
  <si>
    <t>"Luxe Paint" Грунт акриловый 1кг (12) **Пр-во"</t>
  </si>
  <si>
    <t>"Luxe Paint" Грунт акриловый 2кг (6) **Пр-во"</t>
  </si>
  <si>
    <t>"Luxe Paint" Грунт акриловый 30кг  **Пр-во"</t>
  </si>
  <si>
    <t>"Luxe Paint" Грунт акриловый 5кг  **Пр-во"</t>
  </si>
  <si>
    <t>"Luxe Paint" Краска для потолков 1,3кг (12)  **Пр-во"</t>
  </si>
  <si>
    <t>"Luxe Paint" Краска для потолков 13кг   **Пр-во"</t>
  </si>
  <si>
    <t>"Luxe Paint" Краска для потолков 2,7кг (6)  **Пр-во"</t>
  </si>
  <si>
    <t>"Luxe Paint" Краска для потолков 40кг   **Пр-во"</t>
  </si>
  <si>
    <t>"Luxe Paint" Краска для потолков 6,5кг   **Пр-во"</t>
  </si>
  <si>
    <t>"Luxe Paint" Краска интерьерная 1,3кг (12)  **Пр-во"</t>
  </si>
  <si>
    <t>"Luxe Paint" Краска интерьерная 13кг   **Пр-во"</t>
  </si>
  <si>
    <t>"Luxe Paint" Краска интерьерная 2,7кг (6)  **Пр-во"</t>
  </si>
  <si>
    <t>"Luxe Paint" Краска интерьерная 40кг   **Пр-во"</t>
  </si>
  <si>
    <t>"Luxe Paint" Краска интерьерная 6,5кг   **Пр-во"</t>
  </si>
  <si>
    <t>"Luxe Paint" Краска моющаяся 1,3кг (12)  **Пр-во"</t>
  </si>
  <si>
    <t>"Luxe Paint" Краска моющаяся 13кг   **Пр-во"</t>
  </si>
  <si>
    <t>"Luxe Paint" Краска моющаяся 2,7кг (6)  **Пр-во"</t>
  </si>
  <si>
    <t>"Luxe Paint" Краска моющаяся 40кг   **Пр-во"</t>
  </si>
  <si>
    <t>"Luxe Paint" Краска моющаяся 6,5кг   **Пр-во"</t>
  </si>
  <si>
    <t>"Luxe Paint" Шпатлевка акриловая 1,5кг (18) **Пр-во**</t>
  </si>
  <si>
    <t>"Luxe Paint" Шпаклевка акриловая 15кг **Пр-во**</t>
  </si>
  <si>
    <t>"Luxe Paint" Шпатлевка акриловая 1кг (24) **Пр-во**</t>
  </si>
  <si>
    <t>Грунт акриловый OPERA 10кг /про/</t>
  </si>
  <si>
    <t>Грунт акриловый OPERA 1кг (12шт) /про/</t>
  </si>
  <si>
    <t>Грунт акриловый OPERA 2кг (6шт) /про/</t>
  </si>
  <si>
    <t>Грунт акриловый OPERA 5кг  /про/</t>
  </si>
  <si>
    <t>Грунт по металлу 1кг (14) **Пр-во**</t>
  </si>
  <si>
    <t>Грунт по металлу в тару **Пр-во**</t>
  </si>
  <si>
    <t>Грунт-Пропитка 10кг кан.  /Про/</t>
  </si>
  <si>
    <t>Грунт-Пропитка 1кг (12шт) /Про/</t>
  </si>
  <si>
    <t>Грунт-Пропитка 30 кг  /Про/</t>
  </si>
  <si>
    <t>Грунт-Пропитка 3кг (4шт) /Про/</t>
  </si>
  <si>
    <t>Грунт-Пропитка 5кг  /Про/</t>
  </si>
  <si>
    <t>Жидкое Стекло 14кг /Про/***</t>
  </si>
  <si>
    <t>Жидкое Стекло 7кг /Про/***</t>
  </si>
  <si>
    <t>Замазка рамная 1кг (24 шт) /Про/**</t>
  </si>
  <si>
    <t>Клей Бустилат 40кг  /Про/</t>
  </si>
  <si>
    <t>Клей ПВА Водостойкий  2,5кг (6шт) /ПРО/</t>
  </si>
  <si>
    <t>Клей ПВА Водостойкий  30кг /ПРО/</t>
  </si>
  <si>
    <t>Клей ПВА Мебельный  30кг /ПРО/</t>
  </si>
  <si>
    <t>Клей ПВА Настоящий  0,5кг (20шт) /ПРО/</t>
  </si>
  <si>
    <t>Клей ПВА Настоящий  0,5кг (24шт) /ПРО/</t>
  </si>
  <si>
    <t>Клей ПВА Настоящий 2,5кг (6шт) /ПРО/</t>
  </si>
  <si>
    <t>Клей ПВА Настоящий 30 кг  /ПРО/</t>
  </si>
  <si>
    <t>Клей ПВА Настоящий 5кг  /ПРО/</t>
  </si>
  <si>
    <t>Клей ПВА Строительный  0,5кг (24шт) /ПРО/</t>
  </si>
  <si>
    <t>Клей ПВА Строительный 2,5кг (6шт) /ПРО/</t>
  </si>
  <si>
    <t>Краска МАСТЕР 14кг /Про/</t>
  </si>
  <si>
    <t>Краска МАСТЕР 40кг /Про/</t>
  </si>
  <si>
    <t>Краска МАСТЕР 7кг  /Про/</t>
  </si>
  <si>
    <t>Краска "АРКТИКА"  1,7кг (12шт) /Про/***</t>
  </si>
  <si>
    <t>Краска "АРКТИКА"  3,5кг (6шт) /Про/***</t>
  </si>
  <si>
    <t>Краска "МЕТЕЛИЦА" 1,5кг (12шт)/Про/***</t>
  </si>
  <si>
    <t>Краска "МЕТЕЛИЦА" 3кг (6шт)/Про/***</t>
  </si>
  <si>
    <t>Краска "СНЕГУРОЧКА"  1,5кг (12шт) /Про/***</t>
  </si>
  <si>
    <t>Краска "СНЕГУРОЧКА"  3кг (6шт) /Про/***</t>
  </si>
  <si>
    <t>Краска "СНЕГУРОЧКА"  4,5кг (4шт) /Про/***</t>
  </si>
  <si>
    <t>Краска БЕЛОСНЕЖНАЯ для потолков 1,5кг(12шт)/Про/</t>
  </si>
  <si>
    <t>Краска БЕЛОСНЕЖНАЯ для потолков 3кг(6шт)/Про/</t>
  </si>
  <si>
    <t>Краска БЕЛОСНЕЖНАЯ для стен и обоев 1,5кг(12шт)/Про/</t>
  </si>
  <si>
    <t>Краска БЕЛОСНЕЖНАЯ для стен и обоев 3кг(6шт)/Про/</t>
  </si>
  <si>
    <t>Краска БЕЛОСНЕЖНАЯ моющаяся 1,5кг(12шт)/Про/</t>
  </si>
  <si>
    <t>Краска БЕЛОСНЕЖНАЯ моющаяся 3кг(6шт)/Про/</t>
  </si>
  <si>
    <t>Краска для ОБОЕВ 1,5кг (12шт) /Про/***</t>
  </si>
  <si>
    <t>Краска для ОБОЕВ 14кг  /Про/***</t>
  </si>
  <si>
    <t>Краска для ОБОЕВ 3кг (6шт) /Про/***</t>
  </si>
  <si>
    <t>Краска для ОБОЕВ 4,5кг (4шт) /Про/***</t>
  </si>
  <si>
    <t>Краска для ОБОЕВ 40кг  /Про/***</t>
  </si>
  <si>
    <t>Краска для ОБОЕВ 7кг  /Про/***</t>
  </si>
  <si>
    <t>Краска для потолков "Мастер" 14кг  /Про/***</t>
  </si>
  <si>
    <t>Краска для потолков "Мастер" 4,5кг (4шт) /Про/***</t>
  </si>
  <si>
    <t>Краска для стен и потолков "Мастер" 1,5кг (12шт) /Про/***</t>
  </si>
  <si>
    <t>Краска для стен и потолков "Мастер" 14кг /Про/***</t>
  </si>
  <si>
    <t>Краска для стен и потолков "Мастер" 3кг (6шт) /Про/***</t>
  </si>
  <si>
    <t>Краска для стен и потолков "Мастер" 4,5кг (4шт) /Про/***</t>
  </si>
  <si>
    <t>Краска для стен и потолков "Мастер" 40кг /Про/***</t>
  </si>
  <si>
    <t>Краска для стен и потолков "Мастер" 7кг /Про/***</t>
  </si>
  <si>
    <t>Краска Интерьерная OPERA 1,3кг (12шт) /про/</t>
  </si>
  <si>
    <t>Краска Интерьерная OPERA 13кг  /про/</t>
  </si>
  <si>
    <t>Краска Интерьерная OPERA 2,7кг (6шт) /про/</t>
  </si>
  <si>
    <t>Краска Интерьерная OPERA 6,5кг  /про/</t>
  </si>
  <si>
    <t>Краска МАСТЕР  1,5кг (12шт) /Про/</t>
  </si>
  <si>
    <t>Краска МАСТЕР  3кг (6шт) /Про/</t>
  </si>
  <si>
    <t>Краска МАСТЕР  4.5кг (4шт) /Про/</t>
  </si>
  <si>
    <t>Краска "МЕТЕЛИЦА"  4,5кг (4шт) /Про/</t>
  </si>
  <si>
    <t>Краска "МЕТЕЛИЦА"  7кг  /Про/</t>
  </si>
  <si>
    <t>Краска Стены и потолки OPERA 1,3кг (12шт) /про/</t>
  </si>
  <si>
    <t>Краска Стены и потолки OPERA 13кг  /про/</t>
  </si>
  <si>
    <t>Краска Стены и потолки OPERA 2,7кг (6шт) /про/</t>
  </si>
  <si>
    <t>Краска Стены и потолки OPERA 6,5кг  /про/</t>
  </si>
  <si>
    <t>Краска Супер белая интерьерная "Эмкрас" 1,5кг (12шт) /Про/***</t>
  </si>
  <si>
    <t>Краска Супер белая интерьерная "Эмкрас" 14кг  /Про/***</t>
  </si>
  <si>
    <t>Краска Супер белая интерьерная "Эмкрас" 3кг (6шт) /Про/***</t>
  </si>
  <si>
    <t>Краска Супер белая интерьерная "Эмкрас" 4,5кг (4шт) /Про/***</t>
  </si>
  <si>
    <t>Краска Супер белая интерьерная "Эмкрас" 40кг  /Про/***</t>
  </si>
  <si>
    <t>Краска Супер белая интерьерная "Эмкрас" 7кг  /Про/***</t>
  </si>
  <si>
    <t>Краска Суперстойкая OPERA 1,3кг (12шт) /про/</t>
  </si>
  <si>
    <t>Краска Суперстойкая OPERA 13кг  /про/</t>
  </si>
  <si>
    <t>Краска Суперстойкая OPERA 2,7кг (6шт) /про/</t>
  </si>
  <si>
    <t>Краска Суперстойкая OPERA 6,5кг  /про/</t>
  </si>
  <si>
    <t>Краска ФАСАДНАЯ 1,5кг (12шт) /Про/</t>
  </si>
  <si>
    <t>Краска ФАСАДНАЯ 14кг  /Про/</t>
  </si>
  <si>
    <t>Краска ФАСАДНАЯ 3кг (6шт) /Про/</t>
  </si>
  <si>
    <t>Краска ФАСАДНАЯ 4,5кг (4шт) /Про/</t>
  </si>
  <si>
    <t>Краска ФАСАДНАЯ 40кг  /Про/</t>
  </si>
  <si>
    <t>Краска ФАСАДНАЯ 7кг  /Про/</t>
  </si>
  <si>
    <t>Краска Фасадная OPERA 1,3кг (12шт) /про/</t>
  </si>
  <si>
    <t>Краска Фасадная OPERA 13кг  /про/</t>
  </si>
  <si>
    <t>Краска Фасадная OPERA 2,7кг (6шт) /про/</t>
  </si>
  <si>
    <t>Краска Фасадная OPERA 6,5кг  /про/</t>
  </si>
  <si>
    <t>Мастика Супербелая клеевая д/пот.плит 15кг**Пр**</t>
  </si>
  <si>
    <t>Мастика Супербелая клеевая д/пот.плит 50кг**Пр**</t>
  </si>
  <si>
    <t>Мастика Супербелая клеевая д/пот.плит 7кг**Пр**</t>
  </si>
  <si>
    <t>Шп Масляно-клеевая ЛЮКС банка 1,5кг  (18шт) /Про/</t>
  </si>
  <si>
    <t>Шп Масляно-клеевая ЛЮКС банка 1кг  (24шт) /Про/***</t>
  </si>
  <si>
    <t>Шп Масляно-клеевая ЛЮКС пакет 10кг /Про/***</t>
  </si>
  <si>
    <t>Шп Масляно-клеевая ЛЮКС пакет 20кг /Про/</t>
  </si>
  <si>
    <t>Шп Масляно-клеевая ЛЮКС пакет 2кг (12шт) /Про/***</t>
  </si>
  <si>
    <t>Шп Масляно-клеевая ЛЮКС пакет 4кг  (7шт) /Про/***</t>
  </si>
  <si>
    <t>Шп Масляно-клеевая Мастер 20кг /Про/***</t>
  </si>
  <si>
    <t>Шп Универсальная 1кг (24шт) /Про/***</t>
  </si>
  <si>
    <t>Шп Фасадная 14кг ведро /Про/***</t>
  </si>
  <si>
    <t>Шп Фасадная 20кг пакет/Про/***</t>
  </si>
  <si>
    <t>Шп+побелка 2кг (12шт) /Про/***</t>
  </si>
  <si>
    <t>Шпатлевка д/дерева 1.5кг (18шт) /Про/***</t>
  </si>
  <si>
    <t>Шпатлевка д/дерева 1кг (24шт) /Про/***</t>
  </si>
  <si>
    <t>Шпатлевка д/пола 1.5кг (18шт) /Про/***</t>
  </si>
  <si>
    <t>Эмаль ПФ-266 ту 6-10-822-84 (строительная)</t>
  </si>
  <si>
    <t>Шпатлевка латексная 1кг (24шт) /Про/***</t>
  </si>
  <si>
    <t>Шпатлевка латексная 20кг пакет /Про/***</t>
  </si>
  <si>
    <t>Эмаль по металлу  в тару **Пр-во**</t>
  </si>
  <si>
    <t>Эмаль по металлу и радиаторов 1кг (14) **Пр-во**</t>
  </si>
  <si>
    <t>Эмаль универсальная 1кг (14) **Пр-во**</t>
  </si>
  <si>
    <t>ОЛИФА, РАСТВОРИТЕЛИ</t>
  </si>
  <si>
    <t>Фасовка</t>
  </si>
  <si>
    <t>Кол-во шт. в коробке</t>
  </si>
  <si>
    <t xml:space="preserve">Цена за шт. с учетом НДС </t>
  </si>
  <si>
    <t>Пудра бронзовая</t>
  </si>
  <si>
    <t>Пудра алюминевая</t>
  </si>
  <si>
    <t>Олифа-Оксоль</t>
  </si>
  <si>
    <t xml:space="preserve">Олифа-Оксоль   </t>
  </si>
  <si>
    <t>Олифа-оксоль</t>
  </si>
  <si>
    <t>Кузбаслак(Лак БТ-577)</t>
  </si>
  <si>
    <t>Известь комовая</t>
  </si>
  <si>
    <t>Известковая паста</t>
  </si>
  <si>
    <t>Известь-пушонка</t>
  </si>
  <si>
    <t>Синька жидкая</t>
  </si>
  <si>
    <t>КРАСКА АЭРОЗОЛЬНАЯ</t>
  </si>
  <si>
    <t>Эмаль универсальная</t>
  </si>
  <si>
    <t>белая</t>
  </si>
  <si>
    <t xml:space="preserve"> черная</t>
  </si>
  <si>
    <t xml:space="preserve"> красная</t>
  </si>
  <si>
    <t>желтая</t>
  </si>
  <si>
    <t>темн зелен</t>
  </si>
  <si>
    <t xml:space="preserve"> салатовая</t>
  </si>
  <si>
    <t xml:space="preserve"> сиреневая</t>
  </si>
  <si>
    <t>голубая</t>
  </si>
  <si>
    <t xml:space="preserve"> синяя</t>
  </si>
  <si>
    <t xml:space="preserve"> бирюзовая</t>
  </si>
  <si>
    <t>фисташковая</t>
  </si>
  <si>
    <t>бежевая</t>
  </si>
  <si>
    <t>розовая</t>
  </si>
  <si>
    <t>фиолетовая</t>
  </si>
  <si>
    <t>оранжевая</t>
  </si>
  <si>
    <t>серая</t>
  </si>
  <si>
    <t xml:space="preserve"> красно-коричневая</t>
  </si>
  <si>
    <t>алюминий</t>
  </si>
  <si>
    <t xml:space="preserve"> хром</t>
  </si>
  <si>
    <t>бронза</t>
  </si>
  <si>
    <t xml:space="preserve"> золото</t>
  </si>
  <si>
    <t>Эмаль термостойкая</t>
  </si>
  <si>
    <t>серебристая</t>
  </si>
  <si>
    <t xml:space="preserve">Эмаль для радиаторов отпления </t>
  </si>
  <si>
    <t>сигнальный жёлтый</t>
  </si>
  <si>
    <t>жёлтый нарцисс</t>
  </si>
  <si>
    <t>огненно-красный</t>
  </si>
  <si>
    <t>пурпурно-красный</t>
  </si>
  <si>
    <t>винно-красный</t>
  </si>
  <si>
    <t>ультрамариново-синий</t>
  </si>
  <si>
    <t>сигнальный синий</t>
  </si>
  <si>
    <t>зелёный лист</t>
  </si>
  <si>
    <t>серебристо-серый</t>
  </si>
  <si>
    <t>светло-серый</t>
  </si>
  <si>
    <t>коричневый орех</t>
  </si>
  <si>
    <t>кремовый</t>
  </si>
  <si>
    <t>сигнальный белый</t>
  </si>
  <si>
    <t xml:space="preserve">      мы делаем цены ниже</t>
  </si>
  <si>
    <t xml:space="preserve">             ОТ ПРОИЗВОДИТЕЛЯ</t>
  </si>
  <si>
    <t xml:space="preserve">         ооо тд КАМИЛА</t>
  </si>
  <si>
    <r>
      <t>ЭМАЛИ</t>
    </r>
    <r>
      <rPr>
        <b/>
        <sz val="24"/>
        <color indexed="10"/>
        <rFont val="Times New Roman"/>
        <family val="1"/>
      </rPr>
      <t>"Хороший тон"</t>
    </r>
  </si>
  <si>
    <t xml:space="preserve">             эмали, грунты,краски, лаки</t>
  </si>
  <si>
    <t xml:space="preserve">             для строительства и ремонта.</t>
  </si>
  <si>
    <t xml:space="preserve">         г.Новосибирск</t>
  </si>
  <si>
    <t xml:space="preserve">        8-(383)-215-04-31.</t>
  </si>
  <si>
    <t xml:space="preserve">                    342-01-78.    </t>
  </si>
  <si>
    <t xml:space="preserve">        8-923-127-13-63.</t>
  </si>
  <si>
    <t>ярко-белый</t>
  </si>
  <si>
    <t>шоколадно-коричневый</t>
  </si>
  <si>
    <t>Пена "Bau Master"  бытовая Зимняя,  500мл/0,52кг.</t>
  </si>
  <si>
    <t>Пена "Bau Master" 65л. проф. Зимняя,  750мл/1,05кг./12</t>
  </si>
  <si>
    <t>Пена "Bau Master" 45л. проф. Летняя,  750мл/0,888кг /12</t>
  </si>
  <si>
    <t xml:space="preserve"> /12 </t>
  </si>
  <si>
    <t xml:space="preserve"> /12</t>
  </si>
  <si>
    <t>Очиститель от пены "Bau Master" 500мл. /12</t>
  </si>
  <si>
    <t>Герметик "Bau Master" UNIVERSAL  силиконовый белый 310мл /12</t>
  </si>
  <si>
    <t>Герметик "Bau Master" UNIVERSAL  силиконовый прозрачный 310мл /12</t>
  </si>
  <si>
    <t>Герметик "Bau Master" SANITA  силиконовый прозрачный 310мл /12</t>
  </si>
  <si>
    <t>Герметик "Bau Master" SANITA  силиконовый белый 310мл /12</t>
  </si>
  <si>
    <t>Пена "Bau Master"  бытовая Зимняя,   750мл/0,793кг./12</t>
  </si>
  <si>
    <t>Пена "Bau Master" 45л. проф.  Зимняя, 750мл/0,888кг /12</t>
  </si>
  <si>
    <t>Пена "Bau Master" 65л.   проф. Летняя,   750мл/1,05кг.  /12</t>
  </si>
  <si>
    <t>Пена "Bau Master" OPTIMA 65л.  проф. Всесезонная, 750мл/0,960кг. /12</t>
  </si>
  <si>
    <t>Герметик "Bau Master" UNIVERSAL   акриловый белый 310мл /24</t>
  </si>
  <si>
    <t>Эмаль для пластика</t>
  </si>
  <si>
    <t>чёрная</t>
  </si>
  <si>
    <t>графит</t>
  </si>
  <si>
    <t>Грунт универсальный</t>
  </si>
  <si>
    <t>белый</t>
  </si>
  <si>
    <t xml:space="preserve"> серый</t>
  </si>
  <si>
    <t xml:space="preserve"> черный</t>
  </si>
  <si>
    <t>Морилка неводная</t>
  </si>
  <si>
    <t>СУХИЕ СМЕСИ "Геркулес"</t>
  </si>
  <si>
    <t>Наименование</t>
  </si>
  <si>
    <t>Вес, кг</t>
  </si>
  <si>
    <t>Цена, руб.</t>
  </si>
  <si>
    <t>ГЕРКУЛЕС Расшивка для межплиточных швов (белая)</t>
  </si>
  <si>
    <t>ГЕРКУЛЕС Расшивка для межплиточных швов (различ. цвет.)</t>
  </si>
  <si>
    <t>ГЕРКУЛЕС Расшивка для межплиточных швов (зеленая, синяя, бирюзовая)</t>
  </si>
  <si>
    <t>ГЕРКУЛЕС Расшивка для межплиточных швов (черная)</t>
  </si>
  <si>
    <t>ГЕРКУЛЕС Расшивка для межплит. швов, для пола (белая ночь, серая)</t>
  </si>
  <si>
    <t>ГЕРКУЛЕС Расшивка для межплит. швов, для пола (зеленая, хаки)</t>
  </si>
  <si>
    <t>ГЕРКУЛЕС Расшивка для межплит. швов, для пола (орех, тем. корич.)</t>
  </si>
  <si>
    <t>ГЕРКУЛЕС Клей для ячеистого бетона (СИБИТ)</t>
  </si>
  <si>
    <t>ГЕРКУЛЕС Клей для бассейнов "АКВАСТОП"</t>
  </si>
  <si>
    <t>ГЕРКУЛЕС Клей для керамогранита</t>
  </si>
  <si>
    <t>ГЕРКУЛЕС Пол самовыравнивающийся</t>
  </si>
  <si>
    <t>ГЕРКУЛЕС Грубый ровнитель для пола</t>
  </si>
  <si>
    <t>ГЕРКУЛЕС Штукатурка гипсовая, белая</t>
  </si>
  <si>
    <t>ГЕРКУЛЕС Штукатурка цементная</t>
  </si>
  <si>
    <t>ГЕРКУЛЕС Штукатурка известково-цементная</t>
  </si>
  <si>
    <t>ГЕРКУЛЕС Штукатурка гипсовая РОТГЕР</t>
  </si>
  <si>
    <t>ГЕРКУЛЕС Шпатлевка безусадочная</t>
  </si>
  <si>
    <t>ГЕРКУЛЕС Шпатлевка финишная</t>
  </si>
  <si>
    <t>ГЕРКУЛЕС Шпатлевка гипсовая (белая)</t>
  </si>
  <si>
    <t>ГЕРКУЛЕС Шпатлевка полимерная водостойкая (белая)</t>
  </si>
  <si>
    <t>ГЕРКУЛЕС Клей для кафеля (базовый)</t>
  </si>
  <si>
    <t>ГЕРКУЛЕС Клей для кафеля (универсальный)</t>
  </si>
  <si>
    <t>ГЕРКУЛЕС Клей для кафеля (суперполимер)</t>
  </si>
  <si>
    <t>Олифа натуральная</t>
  </si>
  <si>
    <t xml:space="preserve">Олифа натуральная </t>
  </si>
  <si>
    <t>Ацетон</t>
  </si>
  <si>
    <t>Бензин-калоша</t>
  </si>
  <si>
    <t>Керосин</t>
  </si>
  <si>
    <t>Растворитель646</t>
  </si>
  <si>
    <t>Растворитель647</t>
  </si>
  <si>
    <t>Сольвент</t>
  </si>
  <si>
    <t>Уайт-спирит</t>
  </si>
  <si>
    <t>Лак ХВ 784 Каштан 0,5л (20шт) ЦАР</t>
  </si>
  <si>
    <t>Лак ХВ 784 Орех 0,5л (20шт) ЦАР</t>
  </si>
  <si>
    <t>Лак ХВ 784 Сосна 0,5л (20шт) ЦАР</t>
  </si>
  <si>
    <r>
      <t xml:space="preserve">белый, белый матовый </t>
    </r>
    <r>
      <rPr>
        <sz val="11"/>
        <color indexed="10"/>
        <rFont val="Times New Roman"/>
        <family val="1"/>
      </rPr>
      <t>(нет в наличии)</t>
    </r>
  </si>
  <si>
    <t>Лак ХВ 784 Янтарь 0,5л (20шт) ЦАР</t>
  </si>
  <si>
    <t>ЛАКИ ХВ-784 ( " ЦАРИЦЫНСКИЕ КРАСКИ " )</t>
  </si>
  <si>
    <t>Тонотекс бесцветный 10 л</t>
  </si>
  <si>
    <t>Тонотекс бесцветный 3 л/6</t>
  </si>
  <si>
    <t>Тонотекс калужница 0,9 л/12</t>
  </si>
  <si>
    <t>Тонотекс калужница 10 л</t>
  </si>
  <si>
    <t>Тонотекс махагон 0,9 л/12</t>
  </si>
  <si>
    <t>Тонотекс махагон 10 л</t>
  </si>
  <si>
    <t>Тонотекс махагон 3 л/6</t>
  </si>
  <si>
    <t>Тонотекс мор.дуб 0,9 л/12</t>
  </si>
  <si>
    <t>Тонотекс мор.дуб 3 л/6</t>
  </si>
  <si>
    <t>Тонотекс орегон 0,9 л/12</t>
  </si>
  <si>
    <t>Тонотекс орех 0,9 л/12</t>
  </si>
  <si>
    <t>Тонотекс орех 3 л/6</t>
  </si>
  <si>
    <t>Тонотекс палисандр 0,9 л/12</t>
  </si>
  <si>
    <t>Тонотекс палисандр 3 л/6</t>
  </si>
  <si>
    <t>Тонотекс рябина 0,9 л/12</t>
  </si>
  <si>
    <t>Тонотекс рябина 3 л/6</t>
  </si>
  <si>
    <t>ТОНОТЕКС-ПРОПИТКА ДЛЯ ДЕРЕВА ( г.МОСКВА)</t>
  </si>
  <si>
    <t>Жидкое Стекло 1,3кг (20шт) /Денал/***</t>
  </si>
  <si>
    <t>Клей Бустилат 1,2кг (20шт) /Денал/</t>
  </si>
  <si>
    <t>Клей Бустилат 3кг (6шт) /Денал/</t>
  </si>
  <si>
    <t>Клей д/пот.плит 1,5кг (12шт) /Денал/</t>
  </si>
  <si>
    <t>Клей д/пот.плит 3,5кг (6шт) /Денал/</t>
  </si>
  <si>
    <t>Клей ПВА Водостойкий  0,5кг (20шт) /Денал/</t>
  </si>
  <si>
    <t>Клей ПВА Водостойкий  1кг (20шт) /Денал/</t>
  </si>
  <si>
    <t>Клей ПВА Мебельный  0,5кг (20шт) /Денал/</t>
  </si>
  <si>
    <t>Клей ПВА Мебельный  1кг (20шт) /Денал/</t>
  </si>
  <si>
    <t>Клей ПВА Мебельный  2,5кг (6шт) /Денал/</t>
  </si>
  <si>
    <t>Клей ПВА Настоящий  1кг (20шт) /Денал/</t>
  </si>
  <si>
    <t>Клей ПВА Строительный  1кг (20шт) /Денал/</t>
  </si>
  <si>
    <t>Клей ПВА Строительный 30 кг  /Денал/</t>
  </si>
  <si>
    <t>Клей ПВА Строительный 5кг  /Денал/</t>
  </si>
  <si>
    <t>Клей ПВА Универсальный  0,5кг (20шт) /Денал/</t>
  </si>
  <si>
    <t>Клей ПВА Универсальный  1кг (20шт) /Денал/</t>
  </si>
  <si>
    <t xml:space="preserve"> Клея , Герметики , Жидкие гвозди , Пена</t>
  </si>
  <si>
    <t>Клей ПВА Универсальный  30 кг  /Денал/</t>
  </si>
  <si>
    <t>Клей ПВА Универсальный 2,5кг (6шт) /Денал/</t>
  </si>
  <si>
    <t>Краска "ЗИМУШКА" 1,7кг концентрированная (12шт)/Про/***</t>
  </si>
  <si>
    <t>Краска "ЗИМУШКА" 3,5кг концнтрированная(6шт)/Про/***</t>
  </si>
  <si>
    <t>Краска "ЗИМУШКА" 5кг концентрированная(4шт)/Про/***</t>
  </si>
  <si>
    <t>Краска "ЗИМУШКА" 7кг концентрированная /Про/***</t>
  </si>
  <si>
    <t>Краска 3/1 Универс.1,7кг (12шт) **Денал**</t>
  </si>
  <si>
    <t>Краска 3/1 Универс.14кг  **Денал**</t>
  </si>
  <si>
    <t>Краска 3/1 Универс.3,5кг (6шт) **Денал**</t>
  </si>
  <si>
    <t>Краска 3/1 Универс.40кг  **Денал**</t>
  </si>
  <si>
    <t>Краска 3/1 Универс.5кг (4шт) **Денал**</t>
  </si>
  <si>
    <t>Краска 3/1 Универс.7кг  **Денал**</t>
  </si>
  <si>
    <t>Краска 3/1 Универс.в тару  **Денал**</t>
  </si>
  <si>
    <t>Краска Акриловая для стен и потолков 1,5кг (12шт) **Денал**</t>
  </si>
  <si>
    <t>Краска Акриловая для стен и потолков 14кг  **Денал**</t>
  </si>
  <si>
    <t>Краска Акриловая для стен и потолков 3кг (6шт) **Денал**</t>
  </si>
  <si>
    <t>Краска Акриловая для стен и потолков 4,5кг (4шт) **Денал**</t>
  </si>
  <si>
    <t>Краска Акриловая для стен и потолков 40кг  **Денал**</t>
  </si>
  <si>
    <t>Краска Акриловая для стен и потолков 7кг  **Денал**</t>
  </si>
  <si>
    <t>Краска Акриловая для стен и потолков в тару  **Денал**</t>
  </si>
  <si>
    <t>Краска Акриловая Интерьер.1,5кг (12шт) **Денал**</t>
  </si>
  <si>
    <t>Краска Акриловая Интерьер.14кг  **Денал**</t>
  </si>
  <si>
    <t>Краска Акриловая Интерьер.3кг (6шт) **Денал**</t>
  </si>
  <si>
    <t>Краска Акриловая Интерьер.4,5кг (4шт) **Денал**</t>
  </si>
  <si>
    <t>Краска Акриловая Интерьер.40кг  **Денал**</t>
  </si>
  <si>
    <t>Краска Акриловая Интерьер.7кг  **Денал**</t>
  </si>
  <si>
    <t>Краска Акриловая Интерьер.в тару  **Денал**</t>
  </si>
  <si>
    <t>Краска Акриловая суперстойкая 1,5кг (12шт) **Денал**</t>
  </si>
  <si>
    <t>Краска Акриловая суперстойкая 14кг  **Денал**</t>
  </si>
  <si>
    <t>Краска Акриловая суперстойкая 3кг (6шт) **Денал**</t>
  </si>
  <si>
    <t>Краска Акриловая суперстойкая 4,5кг (4шт) **Денал**</t>
  </si>
  <si>
    <t>Краска Акриловая суперстойкая 40кг  **Денал**</t>
  </si>
  <si>
    <t>Краска Акриловая суперстойкая 7кг  **Денал**</t>
  </si>
  <si>
    <t>Краска Акриловая суперстойкая в тару  **Денал**</t>
  </si>
  <si>
    <t>Краска Акриловая фасадная 1,5кг (12шт) **Денал**</t>
  </si>
  <si>
    <t>Краска Акриловая фасадная 14кг  **Денал**</t>
  </si>
  <si>
    <t>Краска Акриловая фасадная 3кг (6шт) **Денал**</t>
  </si>
  <si>
    <t>Краска Акриловая фасадная 4,5кг (4шт) **Денал**</t>
  </si>
  <si>
    <t>Краска Акриловая фасадная 40кг  **Денал**</t>
  </si>
  <si>
    <t>Краска Акриловая фасадная 7кг  **Денал**</t>
  </si>
  <si>
    <t>Краска Акриловая фасадная в тару  **Денал**</t>
  </si>
  <si>
    <t>Краска для Потолков 1,5кг (12шт) **Денал**</t>
  </si>
  <si>
    <t>Краска для Потолков 14кг **Денал**</t>
  </si>
  <si>
    <t>Краска для Потолков 3кг (6шт) **Денал**</t>
  </si>
  <si>
    <t>Краска для Потолков 4,5кг (4шт) **Денал**</t>
  </si>
  <si>
    <t>Краска для Потолков 40кг **Денал**</t>
  </si>
  <si>
    <t>Краска для Потолков 7кг **Денал**</t>
  </si>
  <si>
    <t>Краска для Потолков в тару **Денал**</t>
  </si>
  <si>
    <t>Краска для Потолков супербелая 1,5кг (12шт) **Денал**</t>
  </si>
  <si>
    <t>Краска для Потолков супербелая 14кг  **Денал**</t>
  </si>
  <si>
    <t>Краска для Потолков супербелая 3кг (6шт) **Денал**</t>
  </si>
  <si>
    <t>Краска для Потолков супербелая 4,5кг (4шт) **Денал**</t>
  </si>
  <si>
    <t>Краска для Потолков супербелая 40кг  **Денал**</t>
  </si>
  <si>
    <t>Краска для Потолков супербелая 7кг  **Денал**</t>
  </si>
  <si>
    <t>Краска для Потолков супербелая в тару  **Денал**</t>
  </si>
  <si>
    <t>Мастика Супербелая клеевая д/пот.плит 1,5кг(12шт)**Денал**</t>
  </si>
  <si>
    <t>Пропитка Стабилизирующая 10кг **Денал**</t>
  </si>
  <si>
    <t>Пропитка Стабилизирующая 1кг (12шт) **Денал**</t>
  </si>
  <si>
    <t>Пропитка Стабилизирующая 30кг **Денал**</t>
  </si>
  <si>
    <t>Пропитка Стабилизирующая 3кг (4шт) **Денал**</t>
  </si>
  <si>
    <t>Пропитка Стабилизирующая 5кг **Денал**</t>
  </si>
  <si>
    <t>Пропитка Стабилизирующая в тару **Денал**</t>
  </si>
  <si>
    <t>Пропитка Укрепляющая 10кг  **Денал**</t>
  </si>
  <si>
    <t>Пропитка Укрепляющая 1кг (12шт) **Денал**</t>
  </si>
  <si>
    <t>Пропитка Укрепляющая 30кг  **Денал**</t>
  </si>
  <si>
    <t>Пропитка Укрепляющая 3кг (4шт) **Денал**</t>
  </si>
  <si>
    <t>Пропитка Укрепляющая 5кг  **Денал**</t>
  </si>
  <si>
    <t>Пропитка Укрепляющая в тару  **Денал**</t>
  </si>
  <si>
    <t>Шп Масляно-клеевая Мастер 10кг /Денал/***</t>
  </si>
  <si>
    <t>Шп Масляно-клеевая Мастер банка 1,5кг  (18шт) /Денал/***</t>
  </si>
  <si>
    <t>Шп Масляно-клеевая Мастер банка 1кг  (24шт) /Денал/***</t>
  </si>
  <si>
    <t xml:space="preserve">1. Предприятие работает под заказ. Цвета краски и грунтовки по желанию заказчика согласно каталога RAL. </t>
  </si>
  <si>
    <t>2. Условия поставки по договорённости. Сроки выполнения заказа по согласованию с заказчиком.</t>
  </si>
  <si>
    <t>3. Под заказ производим грунты, краски, эмали спецназначения, грунт-пропитки,шпатлевки.</t>
  </si>
  <si>
    <t>Шп Масляно-клеевая Мастер пакет 2кг (12шт) /Денал/***</t>
  </si>
  <si>
    <t>Шп Масляно-клеевая Мастер пакет 4кг  (7шт) /Денал/***</t>
  </si>
  <si>
    <t>Шп Универсальная 1,5кг (18шт)/Денал/***</t>
  </si>
  <si>
    <t>Шп+побелка 1,5кг (18шт) /Денал/***</t>
  </si>
  <si>
    <t>Шп+побелка 1кг (24шт) /Денал/***</t>
  </si>
  <si>
    <t>Шп+побелка 3,5кг (6шт) /Денал/***</t>
  </si>
  <si>
    <t>Шп+побелка 4кг (7шт) /Денал/***</t>
  </si>
  <si>
    <t>НЕТ  Шпатлевка акриловая OPERA 1,5кг (18) /про/</t>
  </si>
  <si>
    <t>Шпакрил 1,5кг (18шт) /Денал/***</t>
  </si>
  <si>
    <t>Шпакрил 1кг (24шт) /Денал/***</t>
  </si>
  <si>
    <t>Шпакрил 3,5кг (6шт) /Денал/***</t>
  </si>
  <si>
    <t>Шпатлевка д/пола 1кг (24шт) /Денал/***</t>
  </si>
  <si>
    <t>Шпатлевка Интерьерная 1,5кг (18шт) **Денал**</t>
  </si>
  <si>
    <t>Краска БТ 177</t>
  </si>
  <si>
    <t>Грунт-эмаль по ржавчине</t>
  </si>
  <si>
    <t>Мастика клеящая СПРУТ</t>
  </si>
  <si>
    <t>Мастика битумная, каучуковая</t>
  </si>
  <si>
    <t>Мастика клеящая строит.универс.</t>
  </si>
  <si>
    <t xml:space="preserve">Пропитка по бетону ХВ601 </t>
  </si>
  <si>
    <t>Эмаль для бетонных полов</t>
  </si>
  <si>
    <t xml:space="preserve">Краска кровельная по шиферу </t>
  </si>
  <si>
    <t>Эмаль с молотковым эффектом</t>
  </si>
  <si>
    <t>Смывка старой краски универсальная</t>
  </si>
  <si>
    <t>Лак Цапон универсальный</t>
  </si>
  <si>
    <t>Морилка водная влагостойкая</t>
  </si>
  <si>
    <t>Краска унив резиновая ГЛ. ТЕХНОЛОГ</t>
  </si>
  <si>
    <t>ГЕРКУЛЕС Расшивка для межплиточных швов (желт.какао,крас.)</t>
  </si>
  <si>
    <t>ГЕРКУЛЕС Кладочная смесь  М100</t>
  </si>
  <si>
    <r>
      <t>ГЕРКУЛЕС Клей термостойкий +1200</t>
    </r>
    <r>
      <rPr>
        <vertAlign val="superscript"/>
        <sz val="10"/>
        <rFont val="Times New Roman Cyr"/>
        <family val="1"/>
      </rPr>
      <t xml:space="preserve"> о</t>
    </r>
    <r>
      <rPr>
        <sz val="10"/>
        <rFont val="Times New Roman Cyr"/>
        <family val="1"/>
      </rPr>
      <t>С</t>
    </r>
  </si>
  <si>
    <r>
      <t>ГЕРКУЛЕС Огнеупорная кладочная смесь +1200</t>
    </r>
    <r>
      <rPr>
        <vertAlign val="superscript"/>
        <sz val="10"/>
        <rFont val="Times New Roman Cyr"/>
        <family val="1"/>
      </rPr>
      <t xml:space="preserve"> о</t>
    </r>
    <r>
      <rPr>
        <sz val="10"/>
        <rFont val="Times New Roman Cyr"/>
        <family val="1"/>
      </rPr>
      <t>С</t>
    </r>
  </si>
  <si>
    <r>
      <t xml:space="preserve">Эмаль термостойкая +600 </t>
    </r>
    <r>
      <rPr>
        <vertAlign val="superscript"/>
        <sz val="10"/>
        <rFont val="Times New Roman Cyr"/>
        <family val="1"/>
      </rPr>
      <t>о</t>
    </r>
    <r>
      <rPr>
        <sz val="10"/>
        <rFont val="Times New Roman Cyr"/>
        <family val="1"/>
      </rPr>
      <t>С</t>
    </r>
  </si>
  <si>
    <r>
      <t xml:space="preserve">Эмаль термостойкая +400 </t>
    </r>
    <r>
      <rPr>
        <vertAlign val="superscript"/>
        <sz val="10"/>
        <rFont val="Times New Roman Cyr"/>
        <family val="1"/>
      </rPr>
      <t>о</t>
    </r>
    <r>
      <rPr>
        <sz val="10"/>
        <rFont val="Times New Roman Cyr"/>
        <family val="1"/>
      </rPr>
      <t>С</t>
    </r>
  </si>
  <si>
    <t>Смывка-гель ГЛАВНЫЙ ТЕХНОЛОГ</t>
  </si>
  <si>
    <t>Лак по камню и кирпичу ГЛ.ТЕХНОЛОГ,е/ведро</t>
  </si>
  <si>
    <t>Лак яхтный для дерева ГЛ.ТЕХНОЛОГ,е/ведро</t>
  </si>
  <si>
    <t>Лак акрилатный ГЛАВНЫЙ ТЕХНОЛОГ,е/ведро</t>
  </si>
  <si>
    <t>бронзовая, серебрянка</t>
  </si>
  <si>
    <t>серебрянка</t>
  </si>
  <si>
    <t>золотистая, медная</t>
  </si>
  <si>
    <t>акриловая белая</t>
  </si>
  <si>
    <t>голубая, зеленая</t>
  </si>
  <si>
    <t>желтая, белая, красная</t>
  </si>
  <si>
    <t>красно-коричневая</t>
  </si>
  <si>
    <t>серая, темно-серая</t>
  </si>
  <si>
    <t>клей для линолеума</t>
  </si>
  <si>
    <t>бесцветная</t>
  </si>
  <si>
    <t xml:space="preserve"> т/красная</t>
  </si>
  <si>
    <t>серая, т/красная</t>
  </si>
  <si>
    <t>Эмаль универс.алкидн. Расцвет "ДАЧНАЯ"</t>
  </si>
  <si>
    <t>василек (светло-голубая)</t>
  </si>
  <si>
    <t>голубика (голубая)</t>
  </si>
  <si>
    <t>зеленый лук (зеленая)</t>
  </si>
  <si>
    <t>луговые травы (св. зеленая)</t>
  </si>
  <si>
    <t>незабудка (ярко-голубая)</t>
  </si>
  <si>
    <t>подсолнух (желтая)</t>
  </si>
  <si>
    <t>свежая зелень  (ярко-зелен.)</t>
  </si>
  <si>
    <t>серебрянный дождь (серая)</t>
  </si>
  <si>
    <t>синий ирис (синяя)</t>
  </si>
  <si>
    <t>спелая вишня (красная)</t>
  </si>
  <si>
    <t>уголек (черная)</t>
  </si>
  <si>
    <t>золотисто-коричневая</t>
  </si>
  <si>
    <t>каштан</t>
  </si>
  <si>
    <t>светлый орех</t>
  </si>
  <si>
    <t>Эмаль "РАСЦВЕТ ДАЧНЫЙ"</t>
  </si>
  <si>
    <t xml:space="preserve">                                                              ООО РОШАЛЬСКИЙ ЛАКОКРАСОЧНЫЙ ЗАВОД</t>
  </si>
  <si>
    <t>кр.коричневая под черепицу</t>
  </si>
  <si>
    <t>синяя, терракот</t>
  </si>
  <si>
    <t>коричневая</t>
  </si>
  <si>
    <t>коричневая, серебристая</t>
  </si>
  <si>
    <t>серебр-голубая, серебр-зеленая</t>
  </si>
  <si>
    <t>серебр-красная, серебр-фиолетов.</t>
  </si>
  <si>
    <t>темно-серая, зол.-оливковая</t>
  </si>
  <si>
    <t>серебристо-стальная</t>
  </si>
  <si>
    <t>бесцветный</t>
  </si>
  <si>
    <t>бесцветный глянцевый</t>
  </si>
  <si>
    <t>бесцветный полуматовый</t>
  </si>
  <si>
    <t>бесцветный, клен, дуб, бук</t>
  </si>
  <si>
    <t xml:space="preserve"> еловая зелень, бордо</t>
  </si>
  <si>
    <t>красное дерево, лимон</t>
  </si>
  <si>
    <t>лиственница, орех, сосна, тик,</t>
  </si>
  <si>
    <t>бесцветный, бук, дуб,  тик</t>
  </si>
  <si>
    <t>клен, красн дерево, лимон</t>
  </si>
  <si>
    <t>Эмаль НЦ132</t>
  </si>
  <si>
    <t>голубая, светло-голубая</t>
  </si>
  <si>
    <t>желтая, злотисто-желт.</t>
  </si>
  <si>
    <t>желто-коричневая</t>
  </si>
  <si>
    <t>красно-коричневая, коричн.</t>
  </si>
  <si>
    <t>зеленая, салатная</t>
  </si>
  <si>
    <t>серая, светло-серая</t>
  </si>
  <si>
    <t>защитная</t>
  </si>
  <si>
    <t>чернаая</t>
  </si>
  <si>
    <t>Эмаль НЦ132 Рошальский ЛКЗ</t>
  </si>
  <si>
    <t>Грунт ГФ021 Б.С. Рошальский ЛКЗ</t>
  </si>
  <si>
    <t>золотисто-желтая</t>
  </si>
  <si>
    <t>бараб.</t>
  </si>
  <si>
    <t>лиственница, орех, сосна</t>
  </si>
  <si>
    <t>дуб,махагон,мокко,орех</t>
  </si>
  <si>
    <t>клен, красное дерево</t>
  </si>
  <si>
    <t>лиственн.,лимон</t>
  </si>
  <si>
    <t>палисандр,</t>
  </si>
  <si>
    <t>дуб, клен, красное дерево</t>
  </si>
  <si>
    <t>лимон, лиственница, мокко</t>
  </si>
  <si>
    <t>дуб мореный</t>
  </si>
  <si>
    <t>орегон, орех, палисандр</t>
  </si>
  <si>
    <t>Клей 88НТ</t>
  </si>
  <si>
    <t>Клей БФ</t>
  </si>
  <si>
    <t>Клей КВИНТОЛ-ЛЮКС</t>
  </si>
  <si>
    <t>Клей для мебели</t>
  </si>
  <si>
    <t>Клей УРАН</t>
  </si>
  <si>
    <t>Клей РЕЗИНОВЫЙ</t>
  </si>
  <si>
    <t>Клей ХВАТ столярный</t>
  </si>
  <si>
    <t>Клей МОДЕЛИСТ</t>
  </si>
  <si>
    <t>Герметик универсальный, белый картуш</t>
  </si>
  <si>
    <t>Герметик универсальный, св.серый картуш</t>
  </si>
  <si>
    <t>Герметик универсальный, белый туба</t>
  </si>
  <si>
    <t>Герметик силиконовый, бесцветный туба</t>
  </si>
  <si>
    <t>Клей СПРУТ обувной</t>
  </si>
  <si>
    <t>Клей ХВАТ для потолочной плитки, флакон</t>
  </si>
  <si>
    <t>Клей ХВАТ для потолочной плитки, е/банка</t>
  </si>
  <si>
    <t>Клей ХВАТ аналог жидк. гвоздь картуш</t>
  </si>
  <si>
    <t>Клей ХВАТ аналог жидк. гвоздь туба</t>
  </si>
  <si>
    <t>Клей КВИНТОЛ универсальный</t>
  </si>
  <si>
    <t>Клей СУПЕР ХВАТ эпоксидный</t>
  </si>
  <si>
    <t>Петрохим</t>
  </si>
  <si>
    <t>КОЛЕРОВОЧНАЯ ПАСТА УНИВЕРСАЛЬНАЯ МОРОЗОСТОЙКАЯ, пропитки г. Ижевск</t>
  </si>
  <si>
    <t>КЛЕИ "ПЕТРОХИМ"</t>
  </si>
  <si>
    <t>ЗАО "НОВБЫТХИМ" г. Санкт-Петербург.</t>
  </si>
  <si>
    <t>Шпатлевка Интерьерная 15кг  **Денал**</t>
  </si>
  <si>
    <t>Шпатлевка Интерьерная 1кг (24шт) **Денал**</t>
  </si>
  <si>
    <t>Шпатлевка Интерьерная 50кг  **Денал**</t>
  </si>
  <si>
    <t>Шпатлевка Интерьерная 7кг  **Денал**</t>
  </si>
  <si>
    <t>Шпатлевка Интерьерная в тару **Денал**</t>
  </si>
  <si>
    <t>Шпатлевка Полимерная 1,5кг (18шт) **Денал**</t>
  </si>
  <si>
    <t>Шпатлевка Полимерная 10кг пакет  **Денал**</t>
  </si>
  <si>
    <t>Шпатлевка Полимерная 15кг  **Денал**</t>
  </si>
  <si>
    <t>Шпатлевка Полимерная 1кг (24шт) **Денал**</t>
  </si>
  <si>
    <t>Шпатлевка Полимерная 2кг пакет  (12шт) **Денал**</t>
  </si>
  <si>
    <t>Шпатлевка Полимерная 4кг пакет  (7шт) **Денал**</t>
  </si>
  <si>
    <t>Шпатлевка Полимерная 50кг  **Денал**</t>
  </si>
  <si>
    <t>Шпатлевка Полимерная 7кг  **Денал**</t>
  </si>
  <si>
    <t>Шпатлевка Полимерная в тару **Денал**</t>
  </si>
  <si>
    <t>черная</t>
  </si>
  <si>
    <t>Лак ХВ 784 Клён 0,5л (20шт) ЦАР</t>
  </si>
  <si>
    <t>№101 Краска колер акриловая "Мимоза"(0,36кг)/Ижевск/24шт</t>
  </si>
  <si>
    <t>№102 Краска колер акриловая "Золто.шар"(0,36кг)/Ижевск/24шт</t>
  </si>
  <si>
    <t>№103 Краска колер акриловая "Охра"(0,36кг)/Ижевск/24шт</t>
  </si>
  <si>
    <t>НЕТ №104 Краска колер акриловая "Янтарь"(0,36кг)/Ижевск/24шт</t>
  </si>
  <si>
    <t>№106 Краска колер акриловая "Гранат"(0,36кг)/Ижевск/24шт</t>
  </si>
  <si>
    <t>№107 Краска колер акриловая "Рубин"(0,36кг)/Ижевск/24шт</t>
  </si>
  <si>
    <t>№108 Краска колер акриловая "Ярко-роз."(0,36кг)/Ижевск/24шт</t>
  </si>
  <si>
    <t>№109 Краска колер акриловая "Баклажан"(0,36кг)/Ижевск/24шт</t>
  </si>
  <si>
    <t>№110 Краска колер акриловая "Лиловый"(0,36кг)/Ижевск/24шт</t>
  </si>
  <si>
    <t>№112 Краска колер акриловая "Васильковый"(0,36кг)/Ижевск/24шт</t>
  </si>
  <si>
    <t>№113 Краска колер акриловая "Мор.лагуна"(0,36кг)/Ижевск/24шт</t>
  </si>
  <si>
    <t>№116 Краска колер акриловая "Темн.-зел."(0,36кг)/Ижевск/24шт</t>
  </si>
  <si>
    <t>№117 Краска колер акриловая "Оливковый"(0,36кг)/Ижевск/24шт</t>
  </si>
  <si>
    <t>№118 Краска колер акриловая "Лесной орех"(0,36кг)/Ижевск/24шт</t>
  </si>
  <si>
    <t>№120 Краска колер акриловая "Кирпич."(0,36кг)/Ижевск/24шт</t>
  </si>
  <si>
    <t>№121 Краска колер акриловая "Сурик"(0,36кг)/Ижевск/24шт</t>
  </si>
  <si>
    <t>№123 Краска колер акриловая "Магия ночи"(0,36кг)/Ижевск/24шт</t>
  </si>
  <si>
    <t>№125 Краска колер акриловая "Бежевый"(0,36кг)/Ижевск/24шт</t>
  </si>
  <si>
    <t>№126 Краска колер акриловая "Персик"(0,36кг)/Ижевск/24шт</t>
  </si>
  <si>
    <t>№127 Краска колер акриловая "Фиалка"(0,36кг)/Ижевск/24шт</t>
  </si>
  <si>
    <t>№171 Краска колер акриловая "Золото металлик"(0,25кг)/Ижевск/24шт</t>
  </si>
  <si>
    <t>№172 Краска колер акриловая "Серебро металлик"(0,25кг)/Ижевск/24шт</t>
  </si>
  <si>
    <t>№181 Лак декоративный с УФ-защитой(0,2кг)/Ижевск</t>
  </si>
  <si>
    <t>№260 "Состав огнебиозащитный" (10кг) /Ижевск/</t>
  </si>
  <si>
    <t>№260 "Состав огнебиозащитный" (1кг) /Ижевск/ 15шт</t>
  </si>
  <si>
    <t>№260 "Состав огнебиозащитный" (5кг) /Ижевск/ 2шт</t>
  </si>
  <si>
    <t>№270 Пропитка по дереву "Антисептик-био"(1кг)/Ижевск/15шт</t>
  </si>
  <si>
    <t>№270 Пропитка по дереву "Антисептик-био"(5кг)/Ижевск/2шт</t>
  </si>
  <si>
    <t>№275 Пропитка по дереву "Отбел. супер эфект"(5кг)/Ижевск/2шт</t>
  </si>
  <si>
    <t>№276  "Дезинфектор"(1кг)/Ижевск/15шт</t>
  </si>
  <si>
    <t>№280-М Пропитка по дереву защ.-покр.ДЕКОР (0,9кг) /Ижевск/12шт</t>
  </si>
  <si>
    <t>№285 "Сауна" сост.защитный (0,9кг)/Ижевск/12шт</t>
  </si>
  <si>
    <t>№285 "Сауна" сост.защитный (3,5кг)/Ижевск/2шт</t>
  </si>
  <si>
    <t>Колер Палитра №1 Лим-Желт. 0,1л (6шт) /Стандарт/</t>
  </si>
  <si>
    <t>Колер Палитра №10 Ярко-Желт. 0,05л (12шт)/180шт /Стандарт/</t>
  </si>
  <si>
    <t>Эмаль для ванн KU-1301</t>
  </si>
  <si>
    <t>серебристая,белая,чёрная,красная</t>
  </si>
  <si>
    <t>Эмаль универсальная RAL 1003</t>
  </si>
  <si>
    <t>Эмаль универсальная RAL 1007</t>
  </si>
  <si>
    <t>Эмаль универсальная RAL 3000</t>
  </si>
  <si>
    <t>Эмаль универсальная RAL 3004</t>
  </si>
  <si>
    <t>Эмаль универсальная RAL 3005</t>
  </si>
  <si>
    <t>Эмаль универсальная RAL 5002</t>
  </si>
  <si>
    <t>Эмаль универсальная RAL 5005</t>
  </si>
  <si>
    <t>Эмаль универсальная RAL 6002</t>
  </si>
  <si>
    <t>Эмаль универсальная RAL 7001</t>
  </si>
  <si>
    <t xml:space="preserve">Эмаль универсальная RAL 7035 </t>
  </si>
  <si>
    <t>Эмаль универсальная RAL 8011</t>
  </si>
  <si>
    <t>Эмаль универсальная RAL 9001</t>
  </si>
  <si>
    <t>Эмаль универсальная RAL 9003</t>
  </si>
  <si>
    <t>Эмаль универсальная RAL 9016</t>
  </si>
  <si>
    <t>Эмаль универсальная RAL 8017</t>
  </si>
  <si>
    <t>Эмаль автомобильная ремонтная KU-4040</t>
  </si>
  <si>
    <t>Эмаль автомобильная ремонтная KU-4052</t>
  </si>
  <si>
    <t>Эмаль автомобильная ремонтная KU-41281</t>
  </si>
  <si>
    <t>БЕЛЫЙ ГАЗ</t>
  </si>
  <si>
    <t>ОФЕЛИЯ</t>
  </si>
  <si>
    <t>КРИСТАЛ 128</t>
  </si>
  <si>
    <t>Колер Палитра №10 Ярко-Желт. 0,1л (6шт) /Стандарт/</t>
  </si>
  <si>
    <t>Колер Палитра №11 Желт.-кор. 0,05л (12шт)/180шт /Стандарт/</t>
  </si>
  <si>
    <t>Колер Палитра №11 Желт.-кор. 0,1л (6шт) /Стандарт/</t>
  </si>
  <si>
    <t>Колер Палитра №13 Салатн. 0,05л (12шт)/180шт /Стандарт/</t>
  </si>
  <si>
    <t>Колер Палитра №13 Салатн. 0,1л (6шт) /Стандарт/</t>
  </si>
  <si>
    <t>Колер Палитра №14 Фисташк. 0,1л (6шт) /Стандарт/</t>
  </si>
  <si>
    <t>Колер Палитра №15 Морск.Волна. 0,1л (6шт) /Стандарт/</t>
  </si>
  <si>
    <t>Колер Палитра №16 Изумруд 0,05л (12шт)/180шт /Стандарт/</t>
  </si>
  <si>
    <t>Колер Палитра №16 Изумруд 0,1л (6шт) /Стандарт/</t>
  </si>
  <si>
    <t>Колер Палитра №17 Синий 0,05л (12шт)/180шт /Стандарт/</t>
  </si>
  <si>
    <t>Колер Палитра №17 Синий 0,1л (6шт) /Стандарт/</t>
  </si>
  <si>
    <t>Колер Палитра №18 Черный 0,05л (12шт)/180шт /Стандарт/</t>
  </si>
  <si>
    <t>Колер Палитра №19 Розовый 0,05л (12шт)/180шт /Стандарт/</t>
  </si>
  <si>
    <t>Колер Палитра №19 Розовый 0,1л (6шт) /Стандарт/</t>
  </si>
  <si>
    <t>Колер Палитра №2 Зол-Желт. 0,05л (12шт)/180шт /Стандарт/</t>
  </si>
  <si>
    <t>Колер Палитра №2 Зол-Желт. 0,1л (6шт) /Стандарт/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</si>
</sst>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0.0"/>
    <numFmt numFmtId="167" formatCode="0.000"/>
    <numFmt numFmtId="168" formatCode="#,##0.00_р_.;[Red]#,##0.00_р_."/>
    <numFmt numFmtId="169" formatCode="0.00&quot; руб.&quot;"/>
    <numFmt numFmtId="170" formatCode="#,##0.00&quot; руб.&quot;"/>
    <numFmt numFmtId="171" formatCode="0.0000"/>
    <numFmt numFmtId="172" formatCode="0.00000"/>
  </numFmts>
  <fonts count="9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Arial Narrow"/>
      <family val="2"/>
    </font>
    <font>
      <b/>
      <sz val="10"/>
      <color indexed="10"/>
      <name val="Arial Cyr"/>
      <family val="0"/>
    </font>
    <font>
      <b/>
      <i/>
      <u val="single"/>
      <sz val="14"/>
      <color indexed="45"/>
      <name val="Arial"/>
      <family val="2"/>
    </font>
    <font>
      <sz val="10"/>
      <color indexed="45"/>
      <name val="Helv"/>
      <family val="0"/>
    </font>
    <font>
      <b/>
      <i/>
      <u val="single"/>
      <sz val="14"/>
      <color indexed="10"/>
      <name val="Arial"/>
      <family val="2"/>
    </font>
    <font>
      <b/>
      <sz val="11"/>
      <color indexed="12"/>
      <name val="Arial Cyr"/>
      <family val="0"/>
    </font>
    <font>
      <sz val="10"/>
      <color indexed="10"/>
      <name val="Helv"/>
      <family val="0"/>
    </font>
    <font>
      <sz val="10"/>
      <color indexed="10"/>
      <name val="Arial Cyr"/>
      <family val="0"/>
    </font>
    <font>
      <b/>
      <i/>
      <sz val="11"/>
      <color indexed="10"/>
      <name val="Arial Narrow"/>
      <family val="2"/>
    </font>
    <font>
      <b/>
      <i/>
      <sz val="11"/>
      <color indexed="10"/>
      <name val="Arial Cyr"/>
      <family val="0"/>
    </font>
    <font>
      <b/>
      <i/>
      <sz val="8"/>
      <color indexed="10"/>
      <name val="Arial Narrow"/>
      <family val="2"/>
    </font>
    <font>
      <b/>
      <i/>
      <sz val="14"/>
      <color indexed="10"/>
      <name val="Arial Narrow"/>
      <family val="2"/>
    </font>
    <font>
      <b/>
      <i/>
      <sz val="12"/>
      <color indexed="10"/>
      <name val="Arial Narrow"/>
      <family val="2"/>
    </font>
    <font>
      <b/>
      <i/>
      <sz val="10"/>
      <color indexed="10"/>
      <name val="Arial Narrow"/>
      <family val="2"/>
    </font>
    <font>
      <sz val="16"/>
      <name val="Arial Cyr"/>
      <family val="0"/>
    </font>
    <font>
      <sz val="10"/>
      <name val="TimesLT"/>
      <family val="0"/>
    </font>
    <font>
      <sz val="10"/>
      <name val="Times New Roman"/>
      <family val="1"/>
    </font>
    <font>
      <b/>
      <sz val="10"/>
      <name val="Arial Narrow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sz val="16"/>
      <name val="Arial Cyr"/>
      <family val="2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24"/>
      <color indexed="10"/>
      <name val="Times New Roman"/>
      <family val="1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Helv"/>
      <family val="0"/>
    </font>
    <font>
      <b/>
      <sz val="10"/>
      <color indexed="10"/>
      <name val="Helv"/>
      <family val="0"/>
    </font>
    <font>
      <b/>
      <sz val="18"/>
      <color indexed="10"/>
      <name val="Helv"/>
      <family val="0"/>
    </font>
    <font>
      <b/>
      <sz val="10"/>
      <name val="Helv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Arial"/>
      <family val="2"/>
    </font>
    <font>
      <sz val="11"/>
      <name val="Helv"/>
      <family val="0"/>
    </font>
    <font>
      <b/>
      <sz val="11"/>
      <color indexed="12"/>
      <name val="Arial"/>
      <family val="2"/>
    </font>
    <font>
      <b/>
      <sz val="10"/>
      <name val="Times New Roman"/>
      <family val="1"/>
    </font>
    <font>
      <b/>
      <sz val="10"/>
      <color indexed="10"/>
      <name val="Arial Narrow"/>
      <family val="2"/>
    </font>
    <font>
      <b/>
      <sz val="16"/>
      <color indexed="10"/>
      <name val="Century Gothic"/>
      <family val="2"/>
    </font>
    <font>
      <sz val="16"/>
      <color indexed="10"/>
      <name val="Helv"/>
      <family val="0"/>
    </font>
    <font>
      <sz val="16"/>
      <color indexed="10"/>
      <name val="Arial Cyr"/>
      <family val="0"/>
    </font>
    <font>
      <sz val="16"/>
      <color indexed="10"/>
      <name val="Century Gothic"/>
      <family val="2"/>
    </font>
    <font>
      <b/>
      <sz val="16"/>
      <color indexed="10"/>
      <name val="Times New Roman Cyr"/>
      <family val="0"/>
    </font>
    <font>
      <b/>
      <u val="single"/>
      <sz val="16"/>
      <color indexed="10"/>
      <name val="Century Gothic"/>
      <family val="2"/>
    </font>
    <font>
      <sz val="10"/>
      <color indexed="12"/>
      <name val="Arial Cyr"/>
      <family val="0"/>
    </font>
    <font>
      <sz val="11"/>
      <color indexed="10"/>
      <name val="Times New Roman"/>
      <family val="1"/>
    </font>
    <font>
      <b/>
      <sz val="10"/>
      <color indexed="12"/>
      <name val="Helv"/>
      <family val="0"/>
    </font>
    <font>
      <sz val="8.5"/>
      <name val="Times New Roman Cyr"/>
      <family val="1"/>
    </font>
    <font>
      <sz val="10"/>
      <name val="Times New Roman Cyr"/>
      <family val="1"/>
    </font>
    <font>
      <vertAlign val="superscript"/>
      <sz val="10"/>
      <name val="Times New Roman Cyr"/>
      <family val="1"/>
    </font>
    <font>
      <sz val="8.5"/>
      <color indexed="10"/>
      <name val="Times New Roman Cyr"/>
      <family val="0"/>
    </font>
    <font>
      <b/>
      <sz val="14"/>
      <color indexed="10"/>
      <name val="Arial Cyr"/>
      <family val="0"/>
    </font>
    <font>
      <b/>
      <sz val="14"/>
      <color indexed="10"/>
      <name val="Times New Roman Cyr"/>
      <family val="0"/>
    </font>
    <font>
      <b/>
      <sz val="12"/>
      <color indexed="10"/>
      <name val="Arial Cyr"/>
      <family val="0"/>
    </font>
    <font>
      <b/>
      <sz val="14"/>
      <name val="Times New Roman Cyr"/>
      <family val="0"/>
    </font>
    <font>
      <sz val="10"/>
      <color indexed="10"/>
      <name val="Arial Narrow"/>
      <family val="2"/>
    </font>
    <font>
      <b/>
      <sz val="14"/>
      <color indexed="44"/>
      <name val="Times New Roman"/>
      <family val="1"/>
    </font>
    <font>
      <b/>
      <sz val="24"/>
      <color indexed="12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1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Arial Cyr"/>
      <family val="0"/>
    </font>
    <font>
      <b/>
      <sz val="20"/>
      <color indexed="10"/>
      <name val="Arial Cyr"/>
      <family val="0"/>
    </font>
    <font>
      <sz val="10"/>
      <color indexed="14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b/>
      <sz val="10"/>
      <color indexed="5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3" fontId="23" fillId="24" borderId="10" xfId="61" applyFont="1" applyFill="1" applyBorder="1" applyAlignment="1">
      <alignment/>
    </xf>
    <xf numFmtId="166" fontId="23" fillId="24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2" fillId="0" borderId="0" xfId="0" applyAlignment="1">
      <alignment/>
    </xf>
    <xf numFmtId="0" fontId="0" fillId="0" borderId="15" xfId="0" applyFont="1" applyBorder="1" applyAlignment="1">
      <alignment horizontal="left" vertical="center"/>
    </xf>
    <xf numFmtId="0" fontId="22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26" fillId="0" borderId="0" xfId="0" applyFont="1" applyAlignment="1">
      <alignment/>
    </xf>
    <xf numFmtId="0" fontId="27" fillId="0" borderId="17" xfId="0" applyFont="1" applyBorder="1" applyAlignment="1">
      <alignment/>
    </xf>
    <xf numFmtId="0" fontId="24" fillId="0" borderId="16" xfId="0" applyFont="1" applyBorder="1" applyAlignment="1">
      <alignment vertical="center"/>
    </xf>
    <xf numFmtId="0" fontId="29" fillId="25" borderId="0" xfId="0" applyFont="1" applyFill="1" applyAlignment="1">
      <alignment/>
    </xf>
    <xf numFmtId="0" fontId="30" fillId="25" borderId="0" xfId="0" applyFont="1" applyFill="1" applyAlignment="1">
      <alignment/>
    </xf>
    <xf numFmtId="0" fontId="33" fillId="25" borderId="18" xfId="0" applyFont="1" applyFill="1" applyBorder="1" applyAlignment="1">
      <alignment horizontal="center" vertical="center"/>
    </xf>
    <xf numFmtId="0" fontId="33" fillId="25" borderId="18" xfId="0" applyFont="1" applyFill="1" applyBorder="1" applyAlignment="1">
      <alignment horizontal="center" vertical="center" wrapText="1"/>
    </xf>
    <xf numFmtId="0" fontId="33" fillId="25" borderId="19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0" fillId="0" borderId="20" xfId="0" applyFont="1" applyBorder="1" applyAlignment="1">
      <alignment wrapText="1"/>
    </xf>
    <xf numFmtId="0" fontId="23" fillId="0" borderId="21" xfId="0" applyFont="1" applyBorder="1" applyAlignment="1">
      <alignment horizontal="right"/>
    </xf>
    <xf numFmtId="0" fontId="40" fillId="0" borderId="22" xfId="0" applyFont="1" applyBorder="1" applyAlignment="1">
      <alignment wrapText="1"/>
    </xf>
    <xf numFmtId="0" fontId="23" fillId="0" borderId="23" xfId="0" applyFont="1" applyBorder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2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7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7" fillId="0" borderId="0" xfId="0" applyFont="1" applyBorder="1" applyAlignment="1">
      <alignment/>
    </xf>
    <xf numFmtId="49" fontId="44" fillId="26" borderId="25" xfId="0" applyNumberFormat="1" applyFont="1" applyFill="1" applyBorder="1" applyAlignment="1">
      <alignment horizontal="left"/>
    </xf>
    <xf numFmtId="0" fontId="46" fillId="26" borderId="26" xfId="0" applyFont="1" applyFill="1" applyBorder="1" applyAlignment="1">
      <alignment/>
    </xf>
    <xf numFmtId="0" fontId="44" fillId="26" borderId="27" xfId="0" applyFont="1" applyFill="1" applyBorder="1" applyAlignment="1">
      <alignment horizontal="left"/>
    </xf>
    <xf numFmtId="49" fontId="42" fillId="26" borderId="28" xfId="0" applyNumberFormat="1" applyFont="1" applyFill="1" applyBorder="1" applyAlignment="1">
      <alignment horizontal="left"/>
    </xf>
    <xf numFmtId="0" fontId="45" fillId="26" borderId="0" xfId="0" applyFont="1" applyFill="1" applyBorder="1" applyAlignment="1">
      <alignment horizontal="left"/>
    </xf>
    <xf numFmtId="0" fontId="42" fillId="26" borderId="0" xfId="0" applyFont="1" applyFill="1" applyBorder="1" applyAlignment="1">
      <alignment horizontal="left"/>
    </xf>
    <xf numFmtId="0" fontId="42" fillId="26" borderId="29" xfId="0" applyFont="1" applyFill="1" applyBorder="1" applyAlignment="1">
      <alignment horizontal="left"/>
    </xf>
    <xf numFmtId="0" fontId="47" fillId="26" borderId="0" xfId="0" applyFont="1" applyFill="1" applyBorder="1" applyAlignment="1">
      <alignment horizontal="left"/>
    </xf>
    <xf numFmtId="0" fontId="42" fillId="26" borderId="30" xfId="0" applyFont="1" applyFill="1" applyBorder="1" applyAlignment="1">
      <alignment/>
    </xf>
    <xf numFmtId="0" fontId="47" fillId="26" borderId="31" xfId="0" applyFont="1" applyFill="1" applyBorder="1" applyAlignment="1">
      <alignment/>
    </xf>
    <xf numFmtId="0" fontId="42" fillId="26" borderId="31" xfId="0" applyFont="1" applyFill="1" applyBorder="1" applyAlignment="1">
      <alignment horizontal="center"/>
    </xf>
    <xf numFmtId="0" fontId="42" fillId="26" borderId="23" xfId="0" applyFont="1" applyFill="1" applyBorder="1" applyAlignment="1">
      <alignment horizontal="center"/>
    </xf>
    <xf numFmtId="0" fontId="30" fillId="24" borderId="0" xfId="0" applyFont="1" applyFill="1" applyAlignment="1">
      <alignment/>
    </xf>
    <xf numFmtId="0" fontId="0" fillId="24" borderId="0" xfId="0" applyFill="1" applyAlignment="1">
      <alignment/>
    </xf>
    <xf numFmtId="0" fontId="42" fillId="26" borderId="24" xfId="0" applyFont="1" applyFill="1" applyBorder="1" applyAlignment="1">
      <alignment horizontal="left"/>
    </xf>
    <xf numFmtId="0" fontId="42" fillId="26" borderId="32" xfId="0" applyFont="1" applyFill="1" applyBorder="1" applyAlignment="1">
      <alignment/>
    </xf>
    <xf numFmtId="0" fontId="42" fillId="26" borderId="33" xfId="0" applyFont="1" applyFill="1" applyBorder="1" applyAlignment="1">
      <alignment/>
    </xf>
    <xf numFmtId="0" fontId="48" fillId="26" borderId="0" xfId="0" applyFont="1" applyFill="1" applyBorder="1" applyAlignment="1">
      <alignment horizontal="left"/>
    </xf>
    <xf numFmtId="0" fontId="44" fillId="26" borderId="0" xfId="0" applyFont="1" applyFill="1" applyBorder="1" applyAlignment="1">
      <alignment horizontal="left"/>
    </xf>
    <xf numFmtId="0" fontId="49" fillId="0" borderId="12" xfId="0" applyFont="1" applyBorder="1" applyAlignment="1">
      <alignment/>
    </xf>
    <xf numFmtId="0" fontId="49" fillId="0" borderId="15" xfId="0" applyFont="1" applyBorder="1" applyAlignment="1">
      <alignment/>
    </xf>
    <xf numFmtId="0" fontId="50" fillId="26" borderId="0" xfId="0" applyFont="1" applyFill="1" applyAlignment="1">
      <alignment horizontal="centerContinuous" vertical="center"/>
    </xf>
    <xf numFmtId="0" fontId="53" fillId="26" borderId="0" xfId="0" applyFont="1" applyFill="1" applyAlignment="1">
      <alignment horizontal="centerContinuous"/>
    </xf>
    <xf numFmtId="0" fontId="22" fillId="26" borderId="0" xfId="0" applyFill="1" applyAlignment="1">
      <alignment horizontal="centerContinuous"/>
    </xf>
    <xf numFmtId="0" fontId="51" fillId="26" borderId="0" xfId="0" applyFont="1" applyFill="1" applyAlignment="1">
      <alignment horizontal="centerContinuous" vertical="center"/>
    </xf>
    <xf numFmtId="0" fontId="56" fillId="26" borderId="0" xfId="0" applyFont="1" applyFill="1" applyAlignment="1">
      <alignment horizontal="left"/>
    </xf>
    <xf numFmtId="0" fontId="52" fillId="26" borderId="0" xfId="0" applyFont="1" applyFill="1" applyAlignment="1">
      <alignment horizontal="left" vertical="center"/>
    </xf>
    <xf numFmtId="0" fontId="52" fillId="26" borderId="0" xfId="0" applyFont="1" applyFill="1" applyAlignment="1">
      <alignment horizontal="centerContinuous" vertical="center"/>
    </xf>
    <xf numFmtId="0" fontId="52" fillId="26" borderId="0" xfId="0" applyFont="1" applyFill="1" applyAlignment="1">
      <alignment horizontal="centerContinuous" vertical="center" wrapText="1"/>
    </xf>
    <xf numFmtId="0" fontId="22" fillId="26" borderId="0" xfId="0" applyFill="1" applyAlignment="1">
      <alignment/>
    </xf>
    <xf numFmtId="0" fontId="22" fillId="26" borderId="0" xfId="0" applyFill="1" applyAlignment="1">
      <alignment horizontal="left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 applyProtection="1">
      <alignment/>
      <protection locked="0"/>
    </xf>
    <xf numFmtId="0" fontId="58" fillId="0" borderId="33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61" fillId="0" borderId="20" xfId="0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56" fillId="0" borderId="0" xfId="0" applyFont="1" applyAlignment="1">
      <alignment/>
    </xf>
    <xf numFmtId="0" fontId="43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43" fillId="0" borderId="0" xfId="0" applyFont="1" applyAlignment="1">
      <alignment/>
    </xf>
    <xf numFmtId="2" fontId="57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/>
    </xf>
    <xf numFmtId="0" fontId="63" fillId="0" borderId="0" xfId="0" applyFont="1" applyFill="1" applyBorder="1" applyAlignment="1">
      <alignment wrapText="1"/>
    </xf>
    <xf numFmtId="0" fontId="64" fillId="26" borderId="0" xfId="0" applyFont="1" applyFill="1" applyBorder="1" applyAlignment="1">
      <alignment horizontal="left"/>
    </xf>
    <xf numFmtId="0" fontId="66" fillId="26" borderId="0" xfId="0" applyFont="1" applyFill="1" applyAlignment="1">
      <alignment/>
    </xf>
    <xf numFmtId="0" fontId="67" fillId="26" borderId="0" xfId="0" applyFont="1" applyFill="1" applyBorder="1" applyAlignment="1">
      <alignment horizontal="left"/>
    </xf>
    <xf numFmtId="0" fontId="64" fillId="26" borderId="0" xfId="0" applyFont="1" applyFill="1" applyBorder="1" applyAlignment="1">
      <alignment horizontal="center"/>
    </xf>
    <xf numFmtId="0" fontId="64" fillId="26" borderId="0" xfId="0" applyFont="1" applyFill="1" applyBorder="1" applyAlignment="1">
      <alignment horizontal="center" vertical="center" wrapText="1"/>
    </xf>
    <xf numFmtId="0" fontId="68" fillId="26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0" fillId="26" borderId="15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2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26" borderId="10" xfId="0" applyFont="1" applyFill="1" applyBorder="1" applyAlignment="1">
      <alignment horizontal="left" vertical="center"/>
    </xf>
    <xf numFmtId="0" fontId="0" fillId="26" borderId="10" xfId="0" applyFill="1" applyBorder="1" applyAlignment="1">
      <alignment/>
    </xf>
    <xf numFmtId="0" fontId="22" fillId="26" borderId="10" xfId="0" applyFill="1" applyBorder="1" applyAlignment="1">
      <alignment horizontal="center" vertical="center"/>
    </xf>
    <xf numFmtId="0" fontId="74" fillId="0" borderId="15" xfId="0" applyFont="1" applyFill="1" applyBorder="1" applyAlignment="1">
      <alignment vertical="center"/>
    </xf>
    <xf numFmtId="0" fontId="74" fillId="0" borderId="10" xfId="0" applyFont="1" applyFill="1" applyBorder="1" applyAlignment="1">
      <alignment vertical="center"/>
    </xf>
    <xf numFmtId="0" fontId="74" fillId="0" borderId="12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0" fontId="74" fillId="0" borderId="15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horizontal="left" vertical="center"/>
    </xf>
    <xf numFmtId="0" fontId="74" fillId="0" borderId="14" xfId="0" applyFont="1" applyFill="1" applyBorder="1" applyAlignment="1">
      <alignment vertical="center"/>
    </xf>
    <xf numFmtId="0" fontId="74" fillId="0" borderId="15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vertical="center" wrapText="1"/>
    </xf>
    <xf numFmtId="2" fontId="74" fillId="0" borderId="35" xfId="0" applyNumberFormat="1" applyFont="1" applyFill="1" applyBorder="1" applyAlignment="1">
      <alignment horizontal="right" vertical="center"/>
    </xf>
    <xf numFmtId="2" fontId="74" fillId="0" borderId="36" xfId="0" applyNumberFormat="1" applyFont="1" applyFill="1" applyBorder="1" applyAlignment="1">
      <alignment horizontal="right" vertical="center"/>
    </xf>
    <xf numFmtId="2" fontId="73" fillId="0" borderId="35" xfId="0" applyNumberFormat="1" applyFont="1" applyFill="1" applyBorder="1" applyAlignment="1">
      <alignment horizontal="right" vertical="center" shrinkToFit="1"/>
    </xf>
    <xf numFmtId="2" fontId="73" fillId="0" borderId="36" xfId="0" applyNumberFormat="1" applyFont="1" applyFill="1" applyBorder="1" applyAlignment="1">
      <alignment horizontal="right" vertical="center" shrinkToFit="1"/>
    </xf>
    <xf numFmtId="2" fontId="73" fillId="0" borderId="36" xfId="0" applyNumberFormat="1" applyFont="1" applyFill="1" applyBorder="1" applyAlignment="1">
      <alignment horizontal="right" vertical="center" shrinkToFit="1"/>
    </xf>
    <xf numFmtId="2" fontId="73" fillId="0" borderId="36" xfId="0" applyNumberFormat="1" applyFont="1" applyFill="1" applyBorder="1" applyAlignment="1">
      <alignment vertical="center" shrinkToFit="1"/>
    </xf>
    <xf numFmtId="2" fontId="73" fillId="0" borderId="37" xfId="0" applyNumberFormat="1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74" fillId="0" borderId="11" xfId="0" applyFont="1" applyFill="1" applyBorder="1" applyAlignment="1">
      <alignment vertical="center"/>
    </xf>
    <xf numFmtId="0" fontId="74" fillId="0" borderId="11" xfId="0" applyFont="1" applyFill="1" applyBorder="1" applyAlignment="1">
      <alignment horizontal="left" vertical="center"/>
    </xf>
    <xf numFmtId="4" fontId="74" fillId="0" borderId="38" xfId="0" applyNumberFormat="1" applyFont="1" applyFill="1" applyBorder="1" applyAlignment="1">
      <alignment vertical="center" shrinkToFit="1"/>
    </xf>
    <xf numFmtId="4" fontId="74" fillId="0" borderId="36" xfId="0" applyNumberFormat="1" applyFont="1" applyFill="1" applyBorder="1" applyAlignment="1">
      <alignment vertical="center" shrinkToFit="1"/>
    </xf>
    <xf numFmtId="2" fontId="73" fillId="0" borderId="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2" fontId="74" fillId="0" borderId="24" xfId="0" applyNumberFormat="1" applyFont="1" applyFill="1" applyBorder="1" applyAlignment="1">
      <alignment horizontal="right" vertical="center" shrinkToFit="1"/>
    </xf>
    <xf numFmtId="2" fontId="74" fillId="0" borderId="39" xfId="0" applyNumberFormat="1" applyFont="1" applyFill="1" applyBorder="1" applyAlignment="1">
      <alignment horizontal="right" vertical="center" shrinkToFit="1"/>
    </xf>
    <xf numFmtId="0" fontId="74" fillId="0" borderId="14" xfId="0" applyFont="1" applyFill="1" applyBorder="1" applyAlignment="1">
      <alignment horizontal="left" vertical="center"/>
    </xf>
    <xf numFmtId="4" fontId="74" fillId="0" borderId="35" xfId="0" applyNumberFormat="1" applyFont="1" applyFill="1" applyBorder="1" applyAlignment="1">
      <alignment vertical="center" shrinkToFit="1"/>
    </xf>
    <xf numFmtId="4" fontId="74" fillId="0" borderId="37" xfId="0" applyNumberFormat="1" applyFont="1" applyFill="1" applyBorder="1" applyAlignment="1">
      <alignment vertical="center" shrinkToFit="1"/>
    </xf>
    <xf numFmtId="0" fontId="74" fillId="0" borderId="11" xfId="0" applyFont="1" applyFill="1" applyBorder="1" applyAlignment="1">
      <alignment horizontal="right" vertical="center"/>
    </xf>
    <xf numFmtId="0" fontId="0" fillId="26" borderId="40" xfId="0" applyFill="1" applyBorder="1" applyAlignment="1">
      <alignment horizontal="left" vertical="center"/>
    </xf>
    <xf numFmtId="0" fontId="0" fillId="26" borderId="40" xfId="0" applyFill="1" applyBorder="1" applyAlignment="1">
      <alignment/>
    </xf>
    <xf numFmtId="0" fontId="81" fillId="0" borderId="10" xfId="0" applyFont="1" applyFill="1" applyBorder="1" applyAlignment="1">
      <alignment vertical="center"/>
    </xf>
    <xf numFmtId="0" fontId="82" fillId="26" borderId="31" xfId="0" applyFont="1" applyFill="1" applyBorder="1" applyAlignment="1">
      <alignment/>
    </xf>
    <xf numFmtId="0" fontId="83" fillId="26" borderId="0" xfId="0" applyFont="1" applyFill="1" applyBorder="1" applyAlignment="1">
      <alignment horizontal="left"/>
    </xf>
    <xf numFmtId="0" fontId="84" fillId="26" borderId="0" xfId="0" applyFont="1" applyFill="1" applyBorder="1" applyAlignment="1">
      <alignment horizontal="left"/>
    </xf>
    <xf numFmtId="0" fontId="85" fillId="26" borderId="31" xfId="0" applyFont="1" applyFill="1" applyBorder="1" applyAlignment="1">
      <alignment horizontal="center"/>
    </xf>
    <xf numFmtId="0" fontId="85" fillId="26" borderId="31" xfId="0" applyFont="1" applyFill="1" applyBorder="1" applyAlignment="1">
      <alignment/>
    </xf>
    <xf numFmtId="0" fontId="86" fillId="26" borderId="26" xfId="0" applyFont="1" applyFill="1" applyBorder="1" applyAlignment="1">
      <alignment/>
    </xf>
    <xf numFmtId="0" fontId="87" fillId="26" borderId="26" xfId="0" applyFont="1" applyFill="1" applyBorder="1" applyAlignment="1">
      <alignment/>
    </xf>
    <xf numFmtId="0" fontId="87" fillId="26" borderId="26" xfId="0" applyFont="1" applyFill="1" applyBorder="1" applyAlignment="1">
      <alignment horizontal="left"/>
    </xf>
    <xf numFmtId="9" fontId="88" fillId="0" borderId="0" xfId="0" applyNumberFormat="1" applyFont="1" applyAlignment="1">
      <alignment/>
    </xf>
    <xf numFmtId="0" fontId="78" fillId="0" borderId="4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7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79" fillId="0" borderId="0" xfId="0" applyFont="1" applyAlignment="1">
      <alignment/>
    </xf>
    <xf numFmtId="0" fontId="0" fillId="0" borderId="0" xfId="0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89" fillId="0" borderId="0" xfId="0" applyFont="1" applyAlignment="1">
      <alignment horizontal="left"/>
    </xf>
    <xf numFmtId="0" fontId="39" fillId="0" borderId="1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2" fillId="26" borderId="24" xfId="0" applyFont="1" applyFill="1" applyBorder="1" applyAlignment="1">
      <alignment horizontal="left"/>
    </xf>
    <xf numFmtId="0" fontId="42" fillId="26" borderId="32" xfId="0" applyFont="1" applyFill="1" applyBorder="1" applyAlignment="1">
      <alignment/>
    </xf>
    <xf numFmtId="0" fontId="42" fillId="26" borderId="33" xfId="0" applyFont="1" applyFill="1" applyBorder="1" applyAlignment="1">
      <alignment/>
    </xf>
    <xf numFmtId="0" fontId="42" fillId="26" borderId="24" xfId="0" applyFont="1" applyFill="1" applyBorder="1" applyAlignment="1">
      <alignment horizontal="left" vertical="center"/>
    </xf>
    <xf numFmtId="0" fontId="42" fillId="26" borderId="32" xfId="0" applyFont="1" applyFill="1" applyBorder="1" applyAlignment="1">
      <alignment horizontal="left" vertical="center"/>
    </xf>
    <xf numFmtId="0" fontId="42" fillId="26" borderId="33" xfId="0" applyFont="1" applyFill="1" applyBorder="1" applyAlignment="1">
      <alignment horizontal="left" vertical="center"/>
    </xf>
    <xf numFmtId="0" fontId="52" fillId="26" borderId="0" xfId="0" applyFont="1" applyFill="1" applyAlignment="1">
      <alignment horizontal="left" vertical="center"/>
    </xf>
    <xf numFmtId="0" fontId="31" fillId="26" borderId="42" xfId="0" applyFont="1" applyFill="1" applyBorder="1" applyAlignment="1">
      <alignment horizontal="center" wrapText="1"/>
    </xf>
    <xf numFmtId="0" fontId="31" fillId="26" borderId="43" xfId="0" applyFont="1" applyFill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0" fontId="23" fillId="0" borderId="43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42" xfId="0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0" fontId="34" fillId="26" borderId="42" xfId="0" applyFont="1" applyFill="1" applyBorder="1" applyAlignment="1">
      <alignment horizontal="center" wrapText="1"/>
    </xf>
    <xf numFmtId="0" fontId="34" fillId="26" borderId="43" xfId="0" applyFont="1" applyFill="1" applyBorder="1" applyAlignment="1">
      <alignment horizontal="center" wrapText="1"/>
    </xf>
    <xf numFmtId="0" fontId="42" fillId="26" borderId="32" xfId="0" applyFont="1" applyFill="1" applyBorder="1" applyAlignment="1">
      <alignment horizontal="left"/>
    </xf>
    <xf numFmtId="0" fontId="42" fillId="26" borderId="33" xfId="0" applyFont="1" applyFill="1" applyBorder="1" applyAlignment="1">
      <alignment horizontal="left"/>
    </xf>
    <xf numFmtId="0" fontId="0" fillId="26" borderId="32" xfId="0" applyFill="1" applyBorder="1" applyAlignment="1">
      <alignment horizontal="left" vertical="center"/>
    </xf>
    <xf numFmtId="0" fontId="0" fillId="26" borderId="32" xfId="0" applyFill="1" applyBorder="1" applyAlignment="1">
      <alignment/>
    </xf>
    <xf numFmtId="0" fontId="78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26" borderId="24" xfId="0" applyFont="1" applyFill="1" applyBorder="1" applyAlignment="1">
      <alignment horizontal="left" vertical="center"/>
    </xf>
    <xf numFmtId="0" fontId="0" fillId="26" borderId="33" xfId="0" applyFill="1" applyBorder="1" applyAlignment="1">
      <alignment/>
    </xf>
    <xf numFmtId="0" fontId="31" fillId="25" borderId="44" xfId="0" applyFont="1" applyFill="1" applyBorder="1" applyAlignment="1">
      <alignment horizontal="center"/>
    </xf>
    <xf numFmtId="0" fontId="32" fillId="25" borderId="45" xfId="0" applyFont="1" applyFill="1" applyBorder="1" applyAlignment="1">
      <alignment horizontal="center"/>
    </xf>
    <xf numFmtId="0" fontId="32" fillId="25" borderId="46" xfId="0" applyFont="1" applyFill="1" applyBorder="1" applyAlignment="1">
      <alignment horizontal="center"/>
    </xf>
    <xf numFmtId="0" fontId="31" fillId="25" borderId="17" xfId="0" applyFont="1" applyFill="1" applyBorder="1" applyAlignment="1">
      <alignment horizontal="center"/>
    </xf>
    <xf numFmtId="0" fontId="64" fillId="26" borderId="0" xfId="0" applyFont="1" applyFill="1" applyBorder="1" applyAlignment="1">
      <alignment horizontal="left"/>
    </xf>
    <xf numFmtId="0" fontId="65" fillId="26" borderId="0" xfId="0" applyFont="1" applyFill="1" applyBorder="1" applyAlignment="1">
      <alignment/>
    </xf>
    <xf numFmtId="0" fontId="31" fillId="25" borderId="47" xfId="0" applyFont="1" applyFill="1" applyBorder="1" applyAlignment="1">
      <alignment horizontal="center" vertical="center"/>
    </xf>
    <xf numFmtId="0" fontId="31" fillId="25" borderId="48" xfId="0" applyFont="1" applyFill="1" applyBorder="1" applyAlignment="1">
      <alignment horizontal="center" vertical="center"/>
    </xf>
    <xf numFmtId="0" fontId="31" fillId="25" borderId="49" xfId="0" applyFont="1" applyFill="1" applyBorder="1" applyAlignment="1">
      <alignment horizontal="center" vertical="center"/>
    </xf>
    <xf numFmtId="0" fontId="31" fillId="25" borderId="28" xfId="0" applyFont="1" applyFill="1" applyBorder="1" applyAlignment="1">
      <alignment horizontal="center" vertical="center"/>
    </xf>
    <xf numFmtId="0" fontId="31" fillId="25" borderId="50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4" fillId="26" borderId="10" xfId="0" applyFont="1" applyFill="1" applyBorder="1" applyAlignment="1">
      <alignment horizontal="center"/>
    </xf>
    <xf numFmtId="0" fontId="35" fillId="25" borderId="10" xfId="0" applyFont="1" applyFill="1" applyBorder="1" applyAlignment="1">
      <alignment horizontal="center" vertical="center"/>
    </xf>
    <xf numFmtId="0" fontId="74" fillId="0" borderId="51" xfId="0" applyFont="1" applyFill="1" applyBorder="1" applyAlignment="1">
      <alignment horizontal="left" vertical="center"/>
    </xf>
    <xf numFmtId="0" fontId="74" fillId="0" borderId="52" xfId="0" applyFont="1" applyFill="1" applyBorder="1" applyAlignment="1">
      <alignment horizontal="left" vertical="center"/>
    </xf>
    <xf numFmtId="0" fontId="74" fillId="0" borderId="24" xfId="0" applyFont="1" applyFill="1" applyBorder="1" applyAlignment="1">
      <alignment horizontal="left" vertical="center"/>
    </xf>
    <xf numFmtId="0" fontId="74" fillId="0" borderId="33" xfId="0" applyFont="1" applyFill="1" applyBorder="1" applyAlignment="1">
      <alignment horizontal="left" vertical="center"/>
    </xf>
    <xf numFmtId="0" fontId="74" fillId="0" borderId="44" xfId="0" applyFont="1" applyFill="1" applyBorder="1" applyAlignment="1">
      <alignment horizontal="left" vertical="center"/>
    </xf>
    <xf numFmtId="0" fontId="74" fillId="0" borderId="46" xfId="0" applyFont="1" applyFill="1" applyBorder="1" applyAlignment="1">
      <alignment horizontal="left" vertical="center"/>
    </xf>
    <xf numFmtId="2" fontId="74" fillId="0" borderId="51" xfId="0" applyNumberFormat="1" applyFont="1" applyFill="1" applyBorder="1" applyAlignment="1">
      <alignment horizontal="right" vertical="center" shrinkToFit="1"/>
    </xf>
    <xf numFmtId="2" fontId="74" fillId="0" borderId="53" xfId="0" applyNumberFormat="1" applyFont="1" applyFill="1" applyBorder="1" applyAlignment="1">
      <alignment horizontal="right" vertical="center" shrinkToFit="1"/>
    </xf>
    <xf numFmtId="2" fontId="74" fillId="0" borderId="24" xfId="0" applyNumberFormat="1" applyFont="1" applyFill="1" applyBorder="1" applyAlignment="1">
      <alignment horizontal="right" vertical="center" shrinkToFit="1"/>
    </xf>
    <xf numFmtId="2" fontId="74" fillId="0" borderId="54" xfId="0" applyNumberFormat="1" applyFont="1" applyFill="1" applyBorder="1" applyAlignment="1">
      <alignment horizontal="right" vertical="center" shrinkToFit="1"/>
    </xf>
    <xf numFmtId="2" fontId="74" fillId="0" borderId="44" xfId="0" applyNumberFormat="1" applyFont="1" applyFill="1" applyBorder="1" applyAlignment="1">
      <alignment horizontal="right" vertical="center" shrinkToFit="1"/>
    </xf>
    <xf numFmtId="2" fontId="74" fillId="0" borderId="55" xfId="0" applyNumberFormat="1" applyFont="1" applyFill="1" applyBorder="1" applyAlignment="1">
      <alignment horizontal="right" vertical="center" shrinkToFit="1"/>
    </xf>
    <xf numFmtId="0" fontId="9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ALK MASKVAI+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169</xdr:row>
      <xdr:rowOff>0</xdr:rowOff>
    </xdr:from>
    <xdr:to>
      <xdr:col>0</xdr:col>
      <xdr:colOff>657225</xdr:colOff>
      <xdr:row>169</xdr:row>
      <xdr:rowOff>0</xdr:rowOff>
    </xdr:to>
    <xdr:pic>
      <xdr:nvPicPr>
        <xdr:cNvPr id="1" name="Picture 49" descr="Рошальский ЛКЗ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0893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169</xdr:row>
      <xdr:rowOff>0</xdr:rowOff>
    </xdr:from>
    <xdr:to>
      <xdr:col>0</xdr:col>
      <xdr:colOff>2486025</xdr:colOff>
      <xdr:row>169</xdr:row>
      <xdr:rowOff>0</xdr:rowOff>
    </xdr:to>
    <xdr:pic>
      <xdr:nvPicPr>
        <xdr:cNvPr id="2" name="Picture 69" descr="roshal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9089350"/>
          <a:ext cx="1685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404</xdr:row>
      <xdr:rowOff>28575</xdr:rowOff>
    </xdr:from>
    <xdr:to>
      <xdr:col>0</xdr:col>
      <xdr:colOff>1695450</xdr:colOff>
      <xdr:row>405</xdr:row>
      <xdr:rowOff>133350</xdr:rowOff>
    </xdr:to>
    <xdr:pic>
      <xdr:nvPicPr>
        <xdr:cNvPr id="3" name="Picture 69" descr="roshal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7560825"/>
          <a:ext cx="1685925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>
    <xdr:from>
      <xdr:col>0</xdr:col>
      <xdr:colOff>333375</xdr:colOff>
      <xdr:row>514</xdr:row>
      <xdr:rowOff>0</xdr:rowOff>
    </xdr:from>
    <xdr:to>
      <xdr:col>0</xdr:col>
      <xdr:colOff>657225</xdr:colOff>
      <xdr:row>514</xdr:row>
      <xdr:rowOff>0</xdr:rowOff>
    </xdr:to>
    <xdr:pic>
      <xdr:nvPicPr>
        <xdr:cNvPr id="4" name="Picture 49" descr="Рошальский ЛКЗ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54392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514</xdr:row>
      <xdr:rowOff>0</xdr:rowOff>
    </xdr:from>
    <xdr:to>
      <xdr:col>0</xdr:col>
      <xdr:colOff>2486025</xdr:colOff>
      <xdr:row>514</xdr:row>
      <xdr:rowOff>0</xdr:rowOff>
    </xdr:to>
    <xdr:pic>
      <xdr:nvPicPr>
        <xdr:cNvPr id="5" name="Picture 69" descr="roshal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85439250"/>
          <a:ext cx="1685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&#1055;&#1056;&#1040;&#1049;&#1057;&#1067;%20&#1055;&#1054;&#1057;&#1058;&#1040;&#1042;&#1065;&#1048;&#1050;&#1048;\&#1055;&#1056;&#1040;&#1049;&#1057;%20&#1051;&#1048;&#1057;&#1058;%20&#1057;&#1058;&#1056;&#1054;&#1049;&#1058;&#1054;&#1056;&#1043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"/>
      <sheetName val="Лист2"/>
      <sheetName val="Лист3"/>
      <sheetName val="прайс-лист"/>
    </sheetNames>
    <sheetDataSet>
      <sheetData sheetId="0">
        <row r="1">
          <cell r="A1">
            <v>1.05</v>
          </cell>
        </row>
        <row r="2">
          <cell r="A2">
            <v>1.08</v>
          </cell>
        </row>
        <row r="3">
          <cell r="A3">
            <v>1.11</v>
          </cell>
        </row>
        <row r="4">
          <cell r="A4">
            <v>1.15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7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78.625" style="0" customWidth="1"/>
  </cols>
  <sheetData>
    <row r="1" ht="51.75" customHeight="1">
      <c r="A1" s="167" t="s">
        <v>142</v>
      </c>
    </row>
    <row r="3" spans="1:3" ht="12.75">
      <c r="A3" s="166" t="s">
        <v>141</v>
      </c>
      <c r="B3" s="165" t="s">
        <v>571</v>
      </c>
      <c r="C3" s="165" t="s">
        <v>54</v>
      </c>
    </row>
    <row r="4" spans="1:3" ht="12.75">
      <c r="A4" s="228" t="s">
        <v>52</v>
      </c>
      <c r="B4" s="165" t="s">
        <v>571</v>
      </c>
      <c r="C4" s="165" t="s">
        <v>53</v>
      </c>
    </row>
    <row r="6" ht="12.75">
      <c r="A6" s="228" t="s">
        <v>55</v>
      </c>
    </row>
    <row r="7" spans="1:3" ht="12.75">
      <c r="A7" t="s">
        <v>56</v>
      </c>
      <c r="B7" s="165" t="s">
        <v>571</v>
      </c>
      <c r="C7" s="165" t="s">
        <v>64</v>
      </c>
    </row>
    <row r="8" spans="1:3" ht="12.75">
      <c r="A8" t="s">
        <v>57</v>
      </c>
      <c r="B8" s="165" t="s">
        <v>571</v>
      </c>
      <c r="C8" s="165" t="s">
        <v>65</v>
      </c>
    </row>
    <row r="9" spans="1:3" ht="12.75">
      <c r="A9" t="s">
        <v>58</v>
      </c>
      <c r="B9" s="165" t="s">
        <v>571</v>
      </c>
      <c r="C9" s="165" t="s">
        <v>66</v>
      </c>
    </row>
    <row r="10" spans="1:3" ht="12.75">
      <c r="A10" t="s">
        <v>59</v>
      </c>
      <c r="B10" s="165" t="s">
        <v>571</v>
      </c>
      <c r="C10" s="165" t="s">
        <v>67</v>
      </c>
    </row>
    <row r="11" spans="1:3" ht="12.75">
      <c r="A11" t="s">
        <v>60</v>
      </c>
      <c r="B11" s="165" t="s">
        <v>571</v>
      </c>
      <c r="C11" s="165" t="s">
        <v>68</v>
      </c>
    </row>
    <row r="12" spans="1:3" ht="12.75">
      <c r="A12" t="s">
        <v>61</v>
      </c>
      <c r="B12" s="165" t="s">
        <v>571</v>
      </c>
      <c r="C12" s="165" t="s">
        <v>69</v>
      </c>
    </row>
    <row r="13" spans="1:3" ht="12.75">
      <c r="A13" t="s">
        <v>62</v>
      </c>
      <c r="B13" s="165" t="s">
        <v>571</v>
      </c>
      <c r="C13" s="165" t="s">
        <v>70</v>
      </c>
    </row>
    <row r="14" ht="12.75">
      <c r="A14" s="228" t="s">
        <v>63</v>
      </c>
    </row>
    <row r="15" spans="1:3" ht="12.75">
      <c r="A15" t="s">
        <v>71</v>
      </c>
      <c r="B15" s="165" t="s">
        <v>571</v>
      </c>
      <c r="C15" s="165" t="s">
        <v>74</v>
      </c>
    </row>
    <row r="16" spans="1:3" ht="12.75">
      <c r="A16" t="s">
        <v>72</v>
      </c>
      <c r="B16" s="165" t="s">
        <v>571</v>
      </c>
      <c r="C16" s="165" t="s">
        <v>75</v>
      </c>
    </row>
    <row r="17" spans="1:3" ht="12.75">
      <c r="A17" t="s">
        <v>73</v>
      </c>
      <c r="B17" s="165" t="s">
        <v>571</v>
      </c>
      <c r="C17" s="165" t="s">
        <v>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116"/>
  <sheetViews>
    <sheetView workbookViewId="0" topLeftCell="A1">
      <selection activeCell="J11" sqref="J11"/>
    </sheetView>
  </sheetViews>
  <sheetFormatPr defaultColWidth="9.00390625" defaultRowHeight="12.75"/>
  <cols>
    <col min="1" max="1" width="2.75390625" style="0" customWidth="1"/>
    <col min="2" max="2" width="41.125" style="0" customWidth="1"/>
    <col min="4" max="4" width="8.625" style="0" customWidth="1"/>
    <col min="5" max="5" width="8.875" style="0" customWidth="1"/>
    <col min="6" max="6" width="8.375" style="0" customWidth="1"/>
    <col min="7" max="7" width="8.25390625" style="0" customWidth="1"/>
    <col min="8" max="8" width="7.75390625" style="0" customWidth="1"/>
  </cols>
  <sheetData>
    <row r="1" spans="1:9" s="58" customFormat="1" ht="30">
      <c r="A1" s="46"/>
      <c r="B1" s="155" t="s">
        <v>761</v>
      </c>
      <c r="C1" s="47" t="s">
        <v>760</v>
      </c>
      <c r="D1" s="156"/>
      <c r="E1" s="156"/>
      <c r="F1" s="157"/>
      <c r="G1" s="157"/>
      <c r="H1" s="157"/>
      <c r="I1" s="48"/>
    </row>
    <row r="2" spans="1:9" s="59" customFormat="1" ht="30">
      <c r="A2" s="49"/>
      <c r="B2" s="50"/>
      <c r="C2" s="151" t="s">
        <v>758</v>
      </c>
      <c r="D2" s="151"/>
      <c r="E2" s="151"/>
      <c r="F2" s="151"/>
      <c r="G2" s="151"/>
      <c r="H2" s="152"/>
      <c r="I2" s="52"/>
    </row>
    <row r="3" spans="1:9" s="59" customFormat="1" ht="18.75">
      <c r="A3" s="49"/>
      <c r="B3" s="53" t="s">
        <v>764</v>
      </c>
      <c r="C3" s="51"/>
      <c r="D3" s="51"/>
      <c r="E3" s="51"/>
      <c r="F3" s="51"/>
      <c r="G3" s="51"/>
      <c r="H3" s="51"/>
      <c r="I3" s="52"/>
    </row>
    <row r="4" spans="1:9" s="59" customFormat="1" ht="20.25">
      <c r="A4" s="49"/>
      <c r="B4" s="53" t="s">
        <v>765</v>
      </c>
      <c r="C4" s="63" t="s">
        <v>762</v>
      </c>
      <c r="D4" s="63"/>
      <c r="E4" s="63"/>
      <c r="F4" s="63"/>
      <c r="G4" s="64"/>
      <c r="H4" s="51"/>
      <c r="I4" s="52"/>
    </row>
    <row r="5" spans="1:9" s="59" customFormat="1" ht="20.25">
      <c r="A5" s="49"/>
      <c r="B5" s="53" t="s">
        <v>766</v>
      </c>
      <c r="C5" s="63" t="s">
        <v>763</v>
      </c>
      <c r="D5" s="64"/>
      <c r="E5" s="64"/>
      <c r="F5" s="64"/>
      <c r="G5" s="64"/>
      <c r="H5" s="51"/>
      <c r="I5" s="52"/>
    </row>
    <row r="6" spans="1:9" s="59" customFormat="1" ht="26.25" thickBot="1">
      <c r="A6" s="54"/>
      <c r="B6" s="55" t="s">
        <v>767</v>
      </c>
      <c r="C6" s="150" t="s">
        <v>759</v>
      </c>
      <c r="D6" s="153"/>
      <c r="E6" s="153"/>
      <c r="F6" s="154"/>
      <c r="G6" s="153"/>
      <c r="H6" s="56"/>
      <c r="I6" s="57"/>
    </row>
    <row r="7" spans="1:9" ht="12.75">
      <c r="A7" s="37"/>
      <c r="B7" s="38"/>
      <c r="C7" s="38"/>
      <c r="D7" s="38"/>
      <c r="E7" s="38"/>
      <c r="F7" s="38"/>
      <c r="G7" s="38"/>
      <c r="H7" s="38"/>
      <c r="I7" s="38"/>
    </row>
    <row r="8" spans="1:10" ht="15.75">
      <c r="A8" s="60" t="s">
        <v>504</v>
      </c>
      <c r="B8" s="61"/>
      <c r="C8" s="61"/>
      <c r="D8" s="61"/>
      <c r="E8" s="61"/>
      <c r="F8" s="61"/>
      <c r="G8" s="61"/>
      <c r="H8" s="61"/>
      <c r="I8" s="62"/>
      <c r="J8" s="59"/>
    </row>
    <row r="9" spans="1:9" ht="12.75">
      <c r="A9" s="168" t="s">
        <v>505</v>
      </c>
      <c r="B9" s="170" t="s">
        <v>506</v>
      </c>
      <c r="C9" s="172" t="s">
        <v>507</v>
      </c>
      <c r="D9" s="173"/>
      <c r="E9" s="173"/>
      <c r="F9" s="173"/>
      <c r="G9" s="173"/>
      <c r="H9" s="174"/>
      <c r="I9" s="65" t="s">
        <v>508</v>
      </c>
    </row>
    <row r="10" spans="1:9" ht="15">
      <c r="A10" s="169"/>
      <c r="B10" s="171"/>
      <c r="C10" s="80" t="s">
        <v>509</v>
      </c>
      <c r="D10" s="81" t="s">
        <v>510</v>
      </c>
      <c r="E10" s="81" t="s">
        <v>511</v>
      </c>
      <c r="F10" s="81" t="s">
        <v>512</v>
      </c>
      <c r="G10" s="81" t="s">
        <v>513</v>
      </c>
      <c r="H10" s="81" t="s">
        <v>514</v>
      </c>
      <c r="I10" s="66" t="s">
        <v>515</v>
      </c>
    </row>
    <row r="11" spans="1:9" ht="15">
      <c r="A11" s="40">
        <v>1</v>
      </c>
      <c r="B11" s="77" t="s">
        <v>516</v>
      </c>
      <c r="C11" s="94">
        <f aca="true" t="shared" si="0" ref="C11:C22">I11*250+450</f>
        <v>19597.5</v>
      </c>
      <c r="D11" s="94">
        <f>I11*50+300</f>
        <v>4129.5</v>
      </c>
      <c r="E11" s="78">
        <f>I11*25+162</f>
        <v>2076.75</v>
      </c>
      <c r="F11" s="94">
        <f>I11*10+145</f>
        <v>910.9000000000001</v>
      </c>
      <c r="G11" s="94">
        <f>I11*2.5+27</f>
        <v>218.47500000000002</v>
      </c>
      <c r="H11" s="78">
        <f>I11*1+20</f>
        <v>96.59</v>
      </c>
      <c r="I11" s="78">
        <v>76.59</v>
      </c>
    </row>
    <row r="12" spans="1:9" ht="15">
      <c r="A12" s="40">
        <v>2</v>
      </c>
      <c r="B12" s="77" t="s">
        <v>517</v>
      </c>
      <c r="C12" s="94">
        <f t="shared" si="0"/>
        <v>17592.5</v>
      </c>
      <c r="D12" s="94">
        <f aca="true" t="shared" si="1" ref="D12:D22">I12*50+300</f>
        <v>3728.4999999999995</v>
      </c>
      <c r="E12" s="78">
        <f aca="true" t="shared" si="2" ref="E12:E22">I12*25+162</f>
        <v>1876.2499999999998</v>
      </c>
      <c r="F12" s="94">
        <f aca="true" t="shared" si="3" ref="F12:F22">I12*10+145</f>
        <v>830.6999999999999</v>
      </c>
      <c r="G12" s="94">
        <f aca="true" t="shared" si="4" ref="G12:G22">I12*2.5+27</f>
        <v>198.42499999999998</v>
      </c>
      <c r="H12" s="78">
        <f aca="true" t="shared" si="5" ref="H12:H22">I12*1+20</f>
        <v>88.57</v>
      </c>
      <c r="I12" s="78">
        <v>68.57</v>
      </c>
    </row>
    <row r="13" spans="1:9" ht="15">
      <c r="A13" s="40">
        <v>3</v>
      </c>
      <c r="B13" s="77" t="s">
        <v>518</v>
      </c>
      <c r="C13" s="94">
        <f t="shared" si="0"/>
        <v>17742.5</v>
      </c>
      <c r="D13" s="94">
        <v>3394.5</v>
      </c>
      <c r="E13" s="78">
        <f t="shared" si="2"/>
        <v>1891.25</v>
      </c>
      <c r="F13" s="94">
        <f t="shared" si="3"/>
        <v>836.7</v>
      </c>
      <c r="G13" s="94">
        <f>I13*2.5+27</f>
        <v>199.925</v>
      </c>
      <c r="H13" s="78">
        <f t="shared" si="5"/>
        <v>89.17</v>
      </c>
      <c r="I13" s="78">
        <v>69.17</v>
      </c>
    </row>
    <row r="14" spans="1:9" ht="15">
      <c r="A14" s="40">
        <v>4</v>
      </c>
      <c r="B14" s="77" t="s">
        <v>519</v>
      </c>
      <c r="C14" s="94">
        <f t="shared" si="0"/>
        <v>18032.5</v>
      </c>
      <c r="D14" s="94">
        <f t="shared" si="1"/>
        <v>3816.5</v>
      </c>
      <c r="E14" s="78">
        <f t="shared" si="2"/>
        <v>1920.25</v>
      </c>
      <c r="F14" s="94">
        <f t="shared" si="3"/>
        <v>848.3</v>
      </c>
      <c r="G14" s="94">
        <f t="shared" si="4"/>
        <v>202.825</v>
      </c>
      <c r="H14" s="78">
        <f t="shared" si="5"/>
        <v>90.33</v>
      </c>
      <c r="I14" s="78">
        <v>70.33</v>
      </c>
    </row>
    <row r="15" spans="1:9" ht="15">
      <c r="A15" s="40">
        <v>5</v>
      </c>
      <c r="B15" s="77" t="s">
        <v>520</v>
      </c>
      <c r="C15" s="94">
        <f t="shared" si="0"/>
        <v>17782.5</v>
      </c>
      <c r="D15" s="94">
        <f t="shared" si="1"/>
        <v>3766.5</v>
      </c>
      <c r="E15" s="78">
        <f t="shared" si="2"/>
        <v>1895.25</v>
      </c>
      <c r="F15" s="94">
        <f t="shared" si="3"/>
        <v>838.3</v>
      </c>
      <c r="G15" s="94">
        <f t="shared" si="4"/>
        <v>200.325</v>
      </c>
      <c r="H15" s="78">
        <f t="shared" si="5"/>
        <v>89.33</v>
      </c>
      <c r="I15" s="78">
        <v>69.33</v>
      </c>
    </row>
    <row r="16" spans="1:9" ht="15">
      <c r="A16" s="40">
        <v>6</v>
      </c>
      <c r="B16" s="77" t="s">
        <v>521</v>
      </c>
      <c r="C16" s="94">
        <f t="shared" si="0"/>
        <v>17742.5</v>
      </c>
      <c r="D16" s="94">
        <f t="shared" si="1"/>
        <v>3758.5</v>
      </c>
      <c r="E16" s="78">
        <f t="shared" si="2"/>
        <v>1891.25</v>
      </c>
      <c r="F16" s="94">
        <f t="shared" si="3"/>
        <v>836.7</v>
      </c>
      <c r="G16" s="94">
        <f t="shared" si="4"/>
        <v>199.925</v>
      </c>
      <c r="H16" s="78">
        <f t="shared" si="5"/>
        <v>89.17</v>
      </c>
      <c r="I16" s="78">
        <v>69.17</v>
      </c>
    </row>
    <row r="17" spans="1:9" ht="15">
      <c r="A17" s="40">
        <v>7</v>
      </c>
      <c r="B17" s="77" t="s">
        <v>522</v>
      </c>
      <c r="C17" s="94">
        <f t="shared" si="0"/>
        <v>18072.5</v>
      </c>
      <c r="D17" s="94">
        <f t="shared" si="1"/>
        <v>3824.4999999999995</v>
      </c>
      <c r="E17" s="78">
        <f t="shared" si="2"/>
        <v>1924.2499999999998</v>
      </c>
      <c r="F17" s="94">
        <f t="shared" si="3"/>
        <v>849.9</v>
      </c>
      <c r="G17" s="94">
        <f t="shared" si="4"/>
        <v>203.225</v>
      </c>
      <c r="H17" s="78">
        <f t="shared" si="5"/>
        <v>90.49</v>
      </c>
      <c r="I17" s="78">
        <v>70.49</v>
      </c>
    </row>
    <row r="18" spans="1:9" ht="15">
      <c r="A18" s="40">
        <v>8</v>
      </c>
      <c r="B18" s="77" t="s">
        <v>523</v>
      </c>
      <c r="C18" s="94">
        <f t="shared" si="0"/>
        <v>18072.5</v>
      </c>
      <c r="D18" s="94">
        <f t="shared" si="1"/>
        <v>3824.4999999999995</v>
      </c>
      <c r="E18" s="78">
        <f t="shared" si="2"/>
        <v>1924.2499999999998</v>
      </c>
      <c r="F18" s="94">
        <f t="shared" si="3"/>
        <v>849.9</v>
      </c>
      <c r="G18" s="94">
        <f t="shared" si="4"/>
        <v>203.225</v>
      </c>
      <c r="H18" s="78">
        <f t="shared" si="5"/>
        <v>90.49</v>
      </c>
      <c r="I18" s="78">
        <v>70.49</v>
      </c>
    </row>
    <row r="19" spans="1:9" ht="15">
      <c r="A19" s="40">
        <v>9</v>
      </c>
      <c r="B19" s="77" t="s">
        <v>524</v>
      </c>
      <c r="C19" s="94">
        <f t="shared" si="0"/>
        <v>16342.5</v>
      </c>
      <c r="D19" s="94">
        <f t="shared" si="1"/>
        <v>3478.5</v>
      </c>
      <c r="E19" s="78">
        <f t="shared" si="2"/>
        <v>1751.25</v>
      </c>
      <c r="F19" s="94">
        <f t="shared" si="3"/>
        <v>780.7</v>
      </c>
      <c r="G19" s="94">
        <f t="shared" si="4"/>
        <v>185.925</v>
      </c>
      <c r="H19" s="78">
        <f t="shared" si="5"/>
        <v>83.57</v>
      </c>
      <c r="I19" s="78">
        <v>63.57</v>
      </c>
    </row>
    <row r="20" spans="1:9" ht="15">
      <c r="A20" s="40">
        <v>10</v>
      </c>
      <c r="B20" s="77" t="s">
        <v>525</v>
      </c>
      <c r="C20" s="94">
        <f t="shared" si="0"/>
        <v>18132.5</v>
      </c>
      <c r="D20" s="94">
        <f t="shared" si="1"/>
        <v>3836.5</v>
      </c>
      <c r="E20" s="78">
        <f t="shared" si="2"/>
        <v>1930.25</v>
      </c>
      <c r="F20" s="94">
        <f t="shared" si="3"/>
        <v>852.3000000000001</v>
      </c>
      <c r="G20" s="94">
        <f t="shared" si="4"/>
        <v>203.82500000000002</v>
      </c>
      <c r="H20" s="78">
        <f t="shared" si="5"/>
        <v>90.73</v>
      </c>
      <c r="I20" s="78">
        <v>70.73</v>
      </c>
    </row>
    <row r="21" spans="1:9" ht="15">
      <c r="A21" s="40">
        <v>11</v>
      </c>
      <c r="B21" s="77" t="s">
        <v>526</v>
      </c>
      <c r="C21" s="94">
        <f t="shared" si="0"/>
        <v>18482.5</v>
      </c>
      <c r="D21" s="94">
        <f t="shared" si="1"/>
        <v>3906.5</v>
      </c>
      <c r="E21" s="78">
        <f t="shared" si="2"/>
        <v>1965.25</v>
      </c>
      <c r="F21" s="94">
        <f t="shared" si="3"/>
        <v>866.3</v>
      </c>
      <c r="G21" s="94">
        <f t="shared" si="4"/>
        <v>207.325</v>
      </c>
      <c r="H21" s="78">
        <f t="shared" si="5"/>
        <v>92.13</v>
      </c>
      <c r="I21" s="78">
        <v>72.13</v>
      </c>
    </row>
    <row r="22" spans="1:9" ht="15">
      <c r="A22" s="40">
        <v>12</v>
      </c>
      <c r="B22" s="77" t="s">
        <v>527</v>
      </c>
      <c r="C22" s="94">
        <f t="shared" si="0"/>
        <v>17917.5</v>
      </c>
      <c r="D22" s="94">
        <f t="shared" si="1"/>
        <v>3793.5</v>
      </c>
      <c r="E22" s="78">
        <f t="shared" si="2"/>
        <v>1908.75</v>
      </c>
      <c r="F22" s="94">
        <f t="shared" si="3"/>
        <v>843.7</v>
      </c>
      <c r="G22" s="94">
        <f t="shared" si="4"/>
        <v>201.675</v>
      </c>
      <c r="H22" s="78">
        <f t="shared" si="5"/>
        <v>89.87</v>
      </c>
      <c r="I22" s="78">
        <v>69.87</v>
      </c>
    </row>
    <row r="23" spans="1:9" ht="15.75">
      <c r="A23" s="175" t="s">
        <v>528</v>
      </c>
      <c r="B23" s="176"/>
      <c r="C23" s="176"/>
      <c r="D23" s="176"/>
      <c r="E23" s="176"/>
      <c r="F23" s="176"/>
      <c r="G23" s="176"/>
      <c r="H23" s="176"/>
      <c r="I23" s="177"/>
    </row>
    <row r="24" spans="1:9" ht="12.75">
      <c r="A24" s="168" t="s">
        <v>505</v>
      </c>
      <c r="B24" s="170" t="s">
        <v>506</v>
      </c>
      <c r="C24" s="172" t="s">
        <v>507</v>
      </c>
      <c r="D24" s="173"/>
      <c r="E24" s="173"/>
      <c r="F24" s="173"/>
      <c r="G24" s="173"/>
      <c r="H24" s="174"/>
      <c r="I24" s="65" t="s">
        <v>508</v>
      </c>
    </row>
    <row r="25" spans="1:9" ht="15">
      <c r="A25" s="169"/>
      <c r="B25" s="171"/>
      <c r="C25" s="80" t="s">
        <v>509</v>
      </c>
      <c r="D25" s="81" t="s">
        <v>510</v>
      </c>
      <c r="E25" s="81" t="s">
        <v>511</v>
      </c>
      <c r="F25" s="81" t="s">
        <v>512</v>
      </c>
      <c r="G25" s="81" t="s">
        <v>513</v>
      </c>
      <c r="H25" s="81" t="s">
        <v>514</v>
      </c>
      <c r="I25" s="66" t="s">
        <v>515</v>
      </c>
    </row>
    <row r="26" spans="1:9" ht="15">
      <c r="A26" s="40">
        <v>13</v>
      </c>
      <c r="B26" s="77" t="s">
        <v>516</v>
      </c>
      <c r="C26" s="94">
        <f aca="true" t="shared" si="6" ref="C26:C37">I26*250+450</f>
        <v>16722.5</v>
      </c>
      <c r="D26" s="94">
        <f aca="true" t="shared" si="7" ref="D26:D37">I26*50+300</f>
        <v>3554.5</v>
      </c>
      <c r="E26" s="78">
        <f aca="true" t="shared" si="8" ref="E26:E37">I26*25+162</f>
        <v>1789.25</v>
      </c>
      <c r="F26" s="94">
        <f aca="true" t="shared" si="9" ref="F26:F37">I26*10+145</f>
        <v>795.9000000000001</v>
      </c>
      <c r="G26" s="94">
        <f aca="true" t="shared" si="10" ref="G26:G37">I26*2.5+27</f>
        <v>189.72500000000002</v>
      </c>
      <c r="H26" s="78">
        <f aca="true" t="shared" si="11" ref="H26:H37">I26*1+20</f>
        <v>85.09</v>
      </c>
      <c r="I26" s="78">
        <v>65.09</v>
      </c>
    </row>
    <row r="27" spans="1:9" ht="15">
      <c r="A27" s="40">
        <v>14</v>
      </c>
      <c r="B27" s="77" t="s">
        <v>517</v>
      </c>
      <c r="C27" s="94">
        <f t="shared" si="6"/>
        <v>13782.5</v>
      </c>
      <c r="D27" s="94">
        <f t="shared" si="7"/>
        <v>2966.5</v>
      </c>
      <c r="E27" s="78">
        <f t="shared" si="8"/>
        <v>1495.25</v>
      </c>
      <c r="F27" s="94">
        <f t="shared" si="9"/>
        <v>678.3</v>
      </c>
      <c r="G27" s="94">
        <f t="shared" si="10"/>
        <v>160.325</v>
      </c>
      <c r="H27" s="78">
        <f t="shared" si="11"/>
        <v>73.33</v>
      </c>
      <c r="I27" s="78">
        <v>53.33</v>
      </c>
    </row>
    <row r="28" spans="1:9" ht="15">
      <c r="A28" s="40">
        <v>15</v>
      </c>
      <c r="B28" s="77" t="s">
        <v>518</v>
      </c>
      <c r="C28" s="94">
        <f t="shared" si="6"/>
        <v>14617.5</v>
      </c>
      <c r="D28" s="94">
        <f t="shared" si="7"/>
        <v>3133.5</v>
      </c>
      <c r="E28" s="78">
        <f t="shared" si="8"/>
        <v>1578.75</v>
      </c>
      <c r="F28" s="94">
        <f t="shared" si="9"/>
        <v>711.7</v>
      </c>
      <c r="G28" s="94">
        <f t="shared" si="10"/>
        <v>168.675</v>
      </c>
      <c r="H28" s="78">
        <f t="shared" si="11"/>
        <v>76.67</v>
      </c>
      <c r="I28" s="78">
        <v>56.67</v>
      </c>
    </row>
    <row r="29" spans="1:9" ht="15">
      <c r="A29" s="40">
        <v>16</v>
      </c>
      <c r="B29" s="77" t="s">
        <v>519</v>
      </c>
      <c r="C29" s="94">
        <f t="shared" si="6"/>
        <v>12972.5</v>
      </c>
      <c r="D29" s="94">
        <f t="shared" si="7"/>
        <v>2804.5</v>
      </c>
      <c r="E29" s="78">
        <f t="shared" si="8"/>
        <v>1414.25</v>
      </c>
      <c r="F29" s="94">
        <f t="shared" si="9"/>
        <v>645.9000000000001</v>
      </c>
      <c r="G29" s="94">
        <f t="shared" si="10"/>
        <v>152.22500000000002</v>
      </c>
      <c r="H29" s="78">
        <f t="shared" si="11"/>
        <v>70.09</v>
      </c>
      <c r="I29" s="78">
        <v>50.09</v>
      </c>
    </row>
    <row r="30" spans="1:9" ht="15">
      <c r="A30" s="40">
        <v>17</v>
      </c>
      <c r="B30" s="77" t="s">
        <v>520</v>
      </c>
      <c r="C30" s="94">
        <f t="shared" si="6"/>
        <v>13947.5</v>
      </c>
      <c r="D30" s="94">
        <f t="shared" si="7"/>
        <v>2999.5</v>
      </c>
      <c r="E30" s="78">
        <f t="shared" si="8"/>
        <v>1511.75</v>
      </c>
      <c r="F30" s="94">
        <f t="shared" si="9"/>
        <v>684.9</v>
      </c>
      <c r="G30" s="94">
        <f t="shared" si="10"/>
        <v>161.975</v>
      </c>
      <c r="H30" s="78">
        <f t="shared" si="11"/>
        <v>73.99000000000001</v>
      </c>
      <c r="I30" s="78">
        <v>53.99</v>
      </c>
    </row>
    <row r="31" spans="1:9" ht="15">
      <c r="A31" s="40">
        <v>18</v>
      </c>
      <c r="B31" s="77" t="s">
        <v>521</v>
      </c>
      <c r="C31" s="94">
        <f t="shared" si="6"/>
        <v>13982.5</v>
      </c>
      <c r="D31" s="94">
        <f t="shared" si="7"/>
        <v>3006.5</v>
      </c>
      <c r="E31" s="78">
        <f t="shared" si="8"/>
        <v>1515.25</v>
      </c>
      <c r="F31" s="94">
        <f t="shared" si="9"/>
        <v>686.3000000000001</v>
      </c>
      <c r="G31" s="94">
        <f t="shared" si="10"/>
        <v>162.32500000000002</v>
      </c>
      <c r="H31" s="78">
        <f t="shared" si="11"/>
        <v>74.13</v>
      </c>
      <c r="I31" s="78">
        <v>54.13</v>
      </c>
    </row>
    <row r="32" spans="1:9" ht="15">
      <c r="A32" s="40">
        <v>19</v>
      </c>
      <c r="B32" s="77" t="s">
        <v>522</v>
      </c>
      <c r="C32" s="94">
        <f t="shared" si="6"/>
        <v>14197.5</v>
      </c>
      <c r="D32" s="94">
        <f t="shared" si="7"/>
        <v>3049.5</v>
      </c>
      <c r="E32" s="78">
        <f t="shared" si="8"/>
        <v>1536.75</v>
      </c>
      <c r="F32" s="94">
        <f t="shared" si="9"/>
        <v>694.9</v>
      </c>
      <c r="G32" s="94">
        <f t="shared" si="10"/>
        <v>164.475</v>
      </c>
      <c r="H32" s="78">
        <f t="shared" si="11"/>
        <v>74.99000000000001</v>
      </c>
      <c r="I32" s="78">
        <v>54.99</v>
      </c>
    </row>
    <row r="33" spans="1:9" ht="15">
      <c r="A33" s="40">
        <v>20</v>
      </c>
      <c r="B33" s="77" t="s">
        <v>523</v>
      </c>
      <c r="C33" s="94">
        <f t="shared" si="6"/>
        <v>14167.5</v>
      </c>
      <c r="D33" s="94">
        <f t="shared" si="7"/>
        <v>3043.5</v>
      </c>
      <c r="E33" s="78">
        <f t="shared" si="8"/>
        <v>1533.75</v>
      </c>
      <c r="F33" s="94">
        <f t="shared" si="9"/>
        <v>693.6999999999999</v>
      </c>
      <c r="G33" s="94">
        <f t="shared" si="10"/>
        <v>164.17499999999998</v>
      </c>
      <c r="H33" s="78">
        <f t="shared" si="11"/>
        <v>74.87</v>
      </c>
      <c r="I33" s="78">
        <v>54.87</v>
      </c>
    </row>
    <row r="34" spans="1:9" ht="15">
      <c r="A34" s="40">
        <v>21</v>
      </c>
      <c r="B34" s="77" t="s">
        <v>524</v>
      </c>
      <c r="C34" s="94">
        <f t="shared" si="6"/>
        <v>11957.5</v>
      </c>
      <c r="D34" s="94">
        <f t="shared" si="7"/>
        <v>2601.5</v>
      </c>
      <c r="E34" s="78">
        <f t="shared" si="8"/>
        <v>1312.75</v>
      </c>
      <c r="F34" s="94">
        <f t="shared" si="9"/>
        <v>605.3</v>
      </c>
      <c r="G34" s="94">
        <f t="shared" si="10"/>
        <v>142.075</v>
      </c>
      <c r="H34" s="78">
        <f t="shared" si="11"/>
        <v>66.03</v>
      </c>
      <c r="I34" s="78">
        <v>46.03</v>
      </c>
    </row>
    <row r="35" spans="1:9" ht="15">
      <c r="A35" s="40">
        <v>22</v>
      </c>
      <c r="B35" s="77" t="s">
        <v>525</v>
      </c>
      <c r="C35" s="94">
        <f t="shared" si="6"/>
        <v>14997.5</v>
      </c>
      <c r="D35" s="94">
        <f t="shared" si="7"/>
        <v>3209.5</v>
      </c>
      <c r="E35" s="78">
        <f t="shared" si="8"/>
        <v>1616.75</v>
      </c>
      <c r="F35" s="94">
        <f t="shared" si="9"/>
        <v>726.9</v>
      </c>
      <c r="G35" s="94">
        <f t="shared" si="10"/>
        <v>172.475</v>
      </c>
      <c r="H35" s="78">
        <f t="shared" si="11"/>
        <v>78.19</v>
      </c>
      <c r="I35" s="78">
        <v>58.19</v>
      </c>
    </row>
    <row r="36" spans="1:9" ht="15">
      <c r="A36" s="40">
        <v>23</v>
      </c>
      <c r="B36" s="77" t="s">
        <v>526</v>
      </c>
      <c r="C36" s="94">
        <f t="shared" si="6"/>
        <v>15217.5</v>
      </c>
      <c r="D36" s="94">
        <f t="shared" si="7"/>
        <v>3253.5</v>
      </c>
      <c r="E36" s="78">
        <f t="shared" si="8"/>
        <v>1638.75</v>
      </c>
      <c r="F36" s="94">
        <f t="shared" si="9"/>
        <v>735.7</v>
      </c>
      <c r="G36" s="94">
        <f t="shared" si="10"/>
        <v>174.675</v>
      </c>
      <c r="H36" s="78">
        <f t="shared" si="11"/>
        <v>79.07</v>
      </c>
      <c r="I36" s="78">
        <v>59.07</v>
      </c>
    </row>
    <row r="37" spans="1:9" ht="15">
      <c r="A37" s="40">
        <v>24</v>
      </c>
      <c r="B37" s="77" t="s">
        <v>527</v>
      </c>
      <c r="C37" s="94">
        <f t="shared" si="6"/>
        <v>14957.5</v>
      </c>
      <c r="D37" s="94">
        <f t="shared" si="7"/>
        <v>3201.5</v>
      </c>
      <c r="E37" s="78">
        <f t="shared" si="8"/>
        <v>1612.75</v>
      </c>
      <c r="F37" s="94">
        <f t="shared" si="9"/>
        <v>725.3</v>
      </c>
      <c r="G37" s="94">
        <f t="shared" si="10"/>
        <v>172.075</v>
      </c>
      <c r="H37" s="78">
        <f t="shared" si="11"/>
        <v>78.03</v>
      </c>
      <c r="I37" s="78">
        <v>58.03</v>
      </c>
    </row>
    <row r="38" spans="1:9" ht="15.75">
      <c r="A38" s="178" t="s">
        <v>529</v>
      </c>
      <c r="B38" s="179"/>
      <c r="C38" s="179"/>
      <c r="D38" s="179"/>
      <c r="E38" s="179"/>
      <c r="F38" s="179"/>
      <c r="G38" s="179"/>
      <c r="H38" s="179"/>
      <c r="I38" s="180"/>
    </row>
    <row r="39" spans="1:9" ht="12.75">
      <c r="A39" s="168" t="s">
        <v>505</v>
      </c>
      <c r="B39" s="170" t="s">
        <v>506</v>
      </c>
      <c r="C39" s="172" t="s">
        <v>507</v>
      </c>
      <c r="D39" s="173"/>
      <c r="E39" s="173"/>
      <c r="F39" s="173"/>
      <c r="G39" s="173"/>
      <c r="H39" s="174"/>
      <c r="I39" s="65" t="s">
        <v>508</v>
      </c>
    </row>
    <row r="40" spans="1:9" ht="15">
      <c r="A40" s="169"/>
      <c r="B40" s="171"/>
      <c r="C40" s="80" t="s">
        <v>509</v>
      </c>
      <c r="D40" s="81" t="s">
        <v>510</v>
      </c>
      <c r="E40" s="81" t="s">
        <v>511</v>
      </c>
      <c r="F40" s="81" t="s">
        <v>512</v>
      </c>
      <c r="G40" s="81" t="s">
        <v>513</v>
      </c>
      <c r="H40" s="81" t="s">
        <v>514</v>
      </c>
      <c r="I40" s="66" t="s">
        <v>515</v>
      </c>
    </row>
    <row r="41" spans="1:9" ht="15">
      <c r="A41" s="40">
        <v>25</v>
      </c>
      <c r="B41" s="77" t="s">
        <v>237</v>
      </c>
      <c r="C41" s="94">
        <f aca="true" t="shared" si="12" ref="C41:C52">I41*250+450</f>
        <v>16722.5</v>
      </c>
      <c r="D41" s="94">
        <f aca="true" t="shared" si="13" ref="D41:D52">I41*50+300</f>
        <v>3554.5</v>
      </c>
      <c r="E41" s="78">
        <f aca="true" t="shared" si="14" ref="E41:E52">I41*25+162</f>
        <v>1789.25</v>
      </c>
      <c r="F41" s="94">
        <f aca="true" t="shared" si="15" ref="F41:F52">I41*10+145</f>
        <v>795.9000000000001</v>
      </c>
      <c r="G41" s="94">
        <f aca="true" t="shared" si="16" ref="G41:G52">I41*2.5+27</f>
        <v>189.72500000000002</v>
      </c>
      <c r="H41" s="78">
        <f aca="true" t="shared" si="17" ref="H41:H52">I41*1+20</f>
        <v>85.09</v>
      </c>
      <c r="I41" s="78">
        <v>65.09</v>
      </c>
    </row>
    <row r="42" spans="1:9" ht="15">
      <c r="A42" s="40">
        <v>26</v>
      </c>
      <c r="B42" s="77" t="s">
        <v>517</v>
      </c>
      <c r="C42" s="94">
        <f t="shared" si="12"/>
        <v>11767.5</v>
      </c>
      <c r="D42" s="94">
        <f t="shared" si="13"/>
        <v>2563.5</v>
      </c>
      <c r="E42" s="78">
        <f t="shared" si="14"/>
        <v>1293.75</v>
      </c>
      <c r="F42" s="94">
        <f t="shared" si="15"/>
        <v>597.7</v>
      </c>
      <c r="G42" s="94">
        <f t="shared" si="16"/>
        <v>140.175</v>
      </c>
      <c r="H42" s="78">
        <f t="shared" si="17"/>
        <v>65.27000000000001</v>
      </c>
      <c r="I42" s="78">
        <v>45.27</v>
      </c>
    </row>
    <row r="43" spans="1:9" ht="15">
      <c r="A43" s="40">
        <v>27</v>
      </c>
      <c r="B43" s="77" t="s">
        <v>518</v>
      </c>
      <c r="C43" s="94">
        <f t="shared" si="12"/>
        <v>11997.5</v>
      </c>
      <c r="D43" s="94">
        <f t="shared" si="13"/>
        <v>2609.5</v>
      </c>
      <c r="E43" s="78">
        <f t="shared" si="14"/>
        <v>1316.75</v>
      </c>
      <c r="F43" s="94">
        <f t="shared" si="15"/>
        <v>606.9</v>
      </c>
      <c r="G43" s="94">
        <f t="shared" si="16"/>
        <v>142.475</v>
      </c>
      <c r="H43" s="78">
        <f t="shared" si="17"/>
        <v>66.19</v>
      </c>
      <c r="I43" s="78">
        <v>46.19</v>
      </c>
    </row>
    <row r="44" spans="1:9" ht="15">
      <c r="A44" s="40">
        <v>28</v>
      </c>
      <c r="B44" s="77" t="s">
        <v>519</v>
      </c>
      <c r="C44" s="94">
        <f t="shared" si="12"/>
        <v>11672.5</v>
      </c>
      <c r="D44" s="94">
        <f t="shared" si="13"/>
        <v>2544.5</v>
      </c>
      <c r="E44" s="78">
        <f t="shared" si="14"/>
        <v>1284.25</v>
      </c>
      <c r="F44" s="94">
        <f t="shared" si="15"/>
        <v>593.9</v>
      </c>
      <c r="G44" s="94">
        <f t="shared" si="16"/>
        <v>139.225</v>
      </c>
      <c r="H44" s="78">
        <f t="shared" si="17"/>
        <v>64.89</v>
      </c>
      <c r="I44" s="78">
        <v>44.89</v>
      </c>
    </row>
    <row r="45" spans="1:9" ht="15">
      <c r="A45" s="40">
        <v>29</v>
      </c>
      <c r="B45" s="77" t="s">
        <v>520</v>
      </c>
      <c r="C45" s="94">
        <f t="shared" si="12"/>
        <v>12357.5</v>
      </c>
      <c r="D45" s="94">
        <f t="shared" si="13"/>
        <v>2681.5</v>
      </c>
      <c r="E45" s="78">
        <f t="shared" si="14"/>
        <v>1352.75</v>
      </c>
      <c r="F45" s="94">
        <f t="shared" si="15"/>
        <v>621.3</v>
      </c>
      <c r="G45" s="94">
        <f t="shared" si="16"/>
        <v>146.075</v>
      </c>
      <c r="H45" s="78">
        <f t="shared" si="17"/>
        <v>67.63</v>
      </c>
      <c r="I45" s="78">
        <v>47.63</v>
      </c>
    </row>
    <row r="46" spans="1:9" ht="15">
      <c r="A46" s="40">
        <v>30</v>
      </c>
      <c r="B46" s="77" t="s">
        <v>521</v>
      </c>
      <c r="C46" s="94">
        <f t="shared" si="12"/>
        <v>12312.5</v>
      </c>
      <c r="D46" s="94">
        <f t="shared" si="13"/>
        <v>2672.5</v>
      </c>
      <c r="E46" s="78">
        <f t="shared" si="14"/>
        <v>1348.25</v>
      </c>
      <c r="F46" s="94">
        <f t="shared" si="15"/>
        <v>619.5</v>
      </c>
      <c r="G46" s="94">
        <f t="shared" si="16"/>
        <v>145.625</v>
      </c>
      <c r="H46" s="78">
        <f t="shared" si="17"/>
        <v>67.45</v>
      </c>
      <c r="I46" s="78">
        <v>47.45</v>
      </c>
    </row>
    <row r="47" spans="1:9" ht="15">
      <c r="A47" s="40">
        <v>31</v>
      </c>
      <c r="B47" s="77" t="s">
        <v>522</v>
      </c>
      <c r="C47" s="94">
        <f t="shared" si="12"/>
        <v>12232.5</v>
      </c>
      <c r="D47" s="94">
        <f t="shared" si="13"/>
        <v>2656.5</v>
      </c>
      <c r="E47" s="78">
        <f t="shared" si="14"/>
        <v>1340.25</v>
      </c>
      <c r="F47" s="94">
        <f t="shared" si="15"/>
        <v>616.3</v>
      </c>
      <c r="G47" s="94">
        <f t="shared" si="16"/>
        <v>144.825</v>
      </c>
      <c r="H47" s="78">
        <f t="shared" si="17"/>
        <v>67.13</v>
      </c>
      <c r="I47" s="78">
        <v>47.13</v>
      </c>
    </row>
    <row r="48" spans="1:9" ht="15">
      <c r="A48" s="40">
        <v>32</v>
      </c>
      <c r="B48" s="77" t="s">
        <v>523</v>
      </c>
      <c r="C48" s="94">
        <f t="shared" si="12"/>
        <v>12312.5</v>
      </c>
      <c r="D48" s="94">
        <f t="shared" si="13"/>
        <v>2672.5</v>
      </c>
      <c r="E48" s="78">
        <f t="shared" si="14"/>
        <v>1348.25</v>
      </c>
      <c r="F48" s="94">
        <f t="shared" si="15"/>
        <v>619.5</v>
      </c>
      <c r="G48" s="94">
        <f t="shared" si="16"/>
        <v>145.625</v>
      </c>
      <c r="H48" s="78">
        <f t="shared" si="17"/>
        <v>67.45</v>
      </c>
      <c r="I48" s="78">
        <v>47.45</v>
      </c>
    </row>
    <row r="49" spans="1:9" ht="15">
      <c r="A49" s="40">
        <v>33</v>
      </c>
      <c r="B49" s="77" t="s">
        <v>524</v>
      </c>
      <c r="C49" s="94">
        <f t="shared" si="12"/>
        <v>10797.5</v>
      </c>
      <c r="D49" s="94">
        <f t="shared" si="13"/>
        <v>2369.5</v>
      </c>
      <c r="E49" s="78">
        <f t="shared" si="14"/>
        <v>1196.75</v>
      </c>
      <c r="F49" s="94">
        <f t="shared" si="15"/>
        <v>558.9</v>
      </c>
      <c r="G49" s="94">
        <f t="shared" si="16"/>
        <v>130.475</v>
      </c>
      <c r="H49" s="78">
        <f t="shared" si="17"/>
        <v>61.39</v>
      </c>
      <c r="I49" s="78">
        <v>41.39</v>
      </c>
    </row>
    <row r="50" spans="1:9" ht="15">
      <c r="A50" s="40">
        <v>34</v>
      </c>
      <c r="B50" s="77" t="s">
        <v>525</v>
      </c>
      <c r="C50" s="94">
        <f t="shared" si="12"/>
        <v>11767.5</v>
      </c>
      <c r="D50" s="94">
        <f t="shared" si="13"/>
        <v>2563.5</v>
      </c>
      <c r="E50" s="78">
        <f t="shared" si="14"/>
        <v>1293.75</v>
      </c>
      <c r="F50" s="94">
        <f t="shared" si="15"/>
        <v>597.7</v>
      </c>
      <c r="G50" s="94">
        <f t="shared" si="16"/>
        <v>140.175</v>
      </c>
      <c r="H50" s="78">
        <f t="shared" si="17"/>
        <v>65.27000000000001</v>
      </c>
      <c r="I50" s="78">
        <v>45.27</v>
      </c>
    </row>
    <row r="51" spans="1:9" ht="15">
      <c r="A51" s="40">
        <v>35</v>
      </c>
      <c r="B51" s="77" t="s">
        <v>526</v>
      </c>
      <c r="C51" s="94">
        <f t="shared" si="12"/>
        <v>12802.5</v>
      </c>
      <c r="D51" s="94">
        <f t="shared" si="13"/>
        <v>2770.5</v>
      </c>
      <c r="E51" s="78">
        <f t="shared" si="14"/>
        <v>1397.25</v>
      </c>
      <c r="F51" s="94">
        <f t="shared" si="15"/>
        <v>639.0999999999999</v>
      </c>
      <c r="G51" s="94">
        <f t="shared" si="16"/>
        <v>150.52499999999998</v>
      </c>
      <c r="H51" s="78">
        <f t="shared" si="17"/>
        <v>69.41</v>
      </c>
      <c r="I51" s="78">
        <v>49.41</v>
      </c>
    </row>
    <row r="52" spans="1:9" ht="15">
      <c r="A52" s="40">
        <v>36</v>
      </c>
      <c r="B52" s="77" t="s">
        <v>527</v>
      </c>
      <c r="C52" s="94">
        <f t="shared" si="12"/>
        <v>12972.5</v>
      </c>
      <c r="D52" s="94">
        <f t="shared" si="13"/>
        <v>2804.5</v>
      </c>
      <c r="E52" s="78">
        <f t="shared" si="14"/>
        <v>1414.25</v>
      </c>
      <c r="F52" s="94">
        <f t="shared" si="15"/>
        <v>645.9000000000001</v>
      </c>
      <c r="G52" s="94">
        <f t="shared" si="16"/>
        <v>152.22500000000002</v>
      </c>
      <c r="H52" s="78">
        <f t="shared" si="17"/>
        <v>70.09</v>
      </c>
      <c r="I52" s="78">
        <v>50.09</v>
      </c>
    </row>
    <row r="53" spans="1:9" ht="15.75">
      <c r="A53" s="175" t="s">
        <v>530</v>
      </c>
      <c r="B53" s="176"/>
      <c r="C53" s="176"/>
      <c r="D53" s="176"/>
      <c r="E53" s="176"/>
      <c r="F53" s="176"/>
      <c r="G53" s="176"/>
      <c r="H53" s="176"/>
      <c r="I53" s="177"/>
    </row>
    <row r="54" spans="1:9" ht="12.75">
      <c r="A54" s="168" t="s">
        <v>505</v>
      </c>
      <c r="B54" s="170" t="s">
        <v>506</v>
      </c>
      <c r="C54" s="172" t="s">
        <v>507</v>
      </c>
      <c r="D54" s="173"/>
      <c r="E54" s="173"/>
      <c r="F54" s="173"/>
      <c r="G54" s="173"/>
      <c r="H54" s="174"/>
      <c r="I54" s="65" t="s">
        <v>508</v>
      </c>
    </row>
    <row r="55" spans="1:9" ht="15">
      <c r="A55" s="169"/>
      <c r="B55" s="171"/>
      <c r="C55" s="80" t="s">
        <v>509</v>
      </c>
      <c r="D55" s="81" t="s">
        <v>510</v>
      </c>
      <c r="E55" s="81" t="s">
        <v>511</v>
      </c>
      <c r="F55" s="81" t="s">
        <v>512</v>
      </c>
      <c r="G55" s="81" t="s">
        <v>513</v>
      </c>
      <c r="H55" s="81" t="s">
        <v>514</v>
      </c>
      <c r="I55" s="66" t="s">
        <v>515</v>
      </c>
    </row>
    <row r="56" spans="1:9" ht="15">
      <c r="A56" s="40">
        <v>37</v>
      </c>
      <c r="B56" s="77" t="s">
        <v>531</v>
      </c>
      <c r="C56" s="94">
        <f>I56*250+450</f>
        <v>17472.5</v>
      </c>
      <c r="D56" s="94">
        <f>I56*50+300</f>
        <v>3704.5</v>
      </c>
      <c r="E56" s="78">
        <f>I56*25+162</f>
        <v>1864.25</v>
      </c>
      <c r="F56" s="94">
        <f>I56*10+145</f>
        <v>825.9000000000001</v>
      </c>
      <c r="G56" s="94">
        <f>I56*2.5+27</f>
        <v>197.22500000000002</v>
      </c>
      <c r="H56" s="78">
        <f>I56*1+20</f>
        <v>88.09</v>
      </c>
      <c r="I56" s="78">
        <v>68.09</v>
      </c>
    </row>
    <row r="57" spans="1:9" ht="15">
      <c r="A57" s="40">
        <v>38</v>
      </c>
      <c r="B57" s="77" t="s">
        <v>568</v>
      </c>
      <c r="C57" s="94">
        <f>I57*250+450</f>
        <v>16732.5</v>
      </c>
      <c r="D57" s="94">
        <f>I57*50+300</f>
        <v>3556.5</v>
      </c>
      <c r="E57" s="78">
        <f>I57*25+162</f>
        <v>1790.25</v>
      </c>
      <c r="F57" s="94">
        <f>I57*10+145</f>
        <v>796.3</v>
      </c>
      <c r="G57" s="94">
        <f>I57*2.5+27</f>
        <v>189.825</v>
      </c>
      <c r="H57" s="78">
        <f>I57*1+20</f>
        <v>85.13</v>
      </c>
      <c r="I57" s="78">
        <v>65.13</v>
      </c>
    </row>
    <row r="58" spans="1:9" ht="15.75">
      <c r="A58" s="175" t="s">
        <v>532</v>
      </c>
      <c r="B58" s="176"/>
      <c r="C58" s="176"/>
      <c r="D58" s="176"/>
      <c r="E58" s="176"/>
      <c r="F58" s="176"/>
      <c r="G58" s="176"/>
      <c r="H58" s="176"/>
      <c r="I58" s="177"/>
    </row>
    <row r="59" spans="1:9" ht="12.75">
      <c r="A59" s="168" t="s">
        <v>505</v>
      </c>
      <c r="B59" s="170" t="s">
        <v>506</v>
      </c>
      <c r="C59" s="172" t="s">
        <v>507</v>
      </c>
      <c r="D59" s="173"/>
      <c r="E59" s="173"/>
      <c r="F59" s="173"/>
      <c r="G59" s="173"/>
      <c r="H59" s="174"/>
      <c r="I59" s="65" t="s">
        <v>508</v>
      </c>
    </row>
    <row r="60" spans="1:9" ht="15">
      <c r="A60" s="169"/>
      <c r="B60" s="171"/>
      <c r="C60" s="80" t="s">
        <v>509</v>
      </c>
      <c r="D60" s="81" t="s">
        <v>510</v>
      </c>
      <c r="E60" s="81" t="s">
        <v>511</v>
      </c>
      <c r="F60" s="81" t="s">
        <v>512</v>
      </c>
      <c r="G60" s="81" t="s">
        <v>513</v>
      </c>
      <c r="H60" s="81" t="s">
        <v>514</v>
      </c>
      <c r="I60" s="66" t="s">
        <v>515</v>
      </c>
    </row>
    <row r="61" spans="1:9" ht="15">
      <c r="A61" s="40">
        <v>39</v>
      </c>
      <c r="B61" s="77" t="s">
        <v>531</v>
      </c>
      <c r="C61" s="94">
        <f>I61*250+450</f>
        <v>12997.5</v>
      </c>
      <c r="D61" s="94">
        <f>I61*50+300</f>
        <v>2809.5</v>
      </c>
      <c r="E61" s="78">
        <f>I61*25+162</f>
        <v>1416.75</v>
      </c>
      <c r="F61" s="94">
        <f>I61*10+145</f>
        <v>646.9</v>
      </c>
      <c r="G61" s="94">
        <f>I61*2.5+27</f>
        <v>152.475</v>
      </c>
      <c r="H61" s="78">
        <f>I61*1+20</f>
        <v>70.19</v>
      </c>
      <c r="I61" s="78">
        <v>50.19</v>
      </c>
    </row>
    <row r="62" spans="1:9" ht="15">
      <c r="A62" s="40">
        <v>40</v>
      </c>
      <c r="B62" s="77" t="s">
        <v>568</v>
      </c>
      <c r="C62" s="94">
        <f>I62*250+450</f>
        <v>12247.5</v>
      </c>
      <c r="D62" s="94">
        <f>I62*50+300</f>
        <v>2659.5</v>
      </c>
      <c r="E62" s="78">
        <f>I62*25+162</f>
        <v>1341.75</v>
      </c>
      <c r="F62" s="94">
        <f>I62*10+145</f>
        <v>616.9</v>
      </c>
      <c r="G62" s="94">
        <f>I62*2.5+27</f>
        <v>144.975</v>
      </c>
      <c r="H62" s="78">
        <f>I62*1+20</f>
        <v>67.19</v>
      </c>
      <c r="I62" s="78">
        <v>47.19</v>
      </c>
    </row>
    <row r="63" spans="1:9" ht="15.75">
      <c r="A63" s="175" t="s">
        <v>699</v>
      </c>
      <c r="B63" s="176"/>
      <c r="C63" s="176"/>
      <c r="D63" s="176"/>
      <c r="E63" s="176"/>
      <c r="F63" s="176"/>
      <c r="G63" s="176"/>
      <c r="H63" s="176"/>
      <c r="I63" s="177"/>
    </row>
    <row r="64" spans="1:9" ht="12.75">
      <c r="A64" s="168" t="s">
        <v>505</v>
      </c>
      <c r="B64" s="170" t="s">
        <v>506</v>
      </c>
      <c r="C64" s="172" t="s">
        <v>507</v>
      </c>
      <c r="D64" s="173"/>
      <c r="E64" s="173"/>
      <c r="F64" s="173"/>
      <c r="G64" s="173"/>
      <c r="H64" s="174"/>
      <c r="I64" s="65" t="s">
        <v>508</v>
      </c>
    </row>
    <row r="65" spans="1:9" ht="15">
      <c r="A65" s="169"/>
      <c r="B65" s="171"/>
      <c r="C65" s="80" t="s">
        <v>509</v>
      </c>
      <c r="D65" s="81" t="s">
        <v>510</v>
      </c>
      <c r="E65" s="81" t="s">
        <v>511</v>
      </c>
      <c r="F65" s="81" t="s">
        <v>512</v>
      </c>
      <c r="G65" s="81" t="s">
        <v>513</v>
      </c>
      <c r="H65" s="81" t="s">
        <v>514</v>
      </c>
      <c r="I65" s="66" t="s">
        <v>515</v>
      </c>
    </row>
    <row r="66" spans="1:9" ht="15">
      <c r="A66" s="40">
        <v>41</v>
      </c>
      <c r="B66" s="77" t="s">
        <v>531</v>
      </c>
      <c r="C66" s="94">
        <f>I66*250+450</f>
        <v>10692.5</v>
      </c>
      <c r="D66" s="94">
        <f>I66*50+300</f>
        <v>2348.5</v>
      </c>
      <c r="E66" s="78">
        <f>I66*25+162</f>
        <v>1186.25</v>
      </c>
      <c r="F66" s="94">
        <f>I66*10+145</f>
        <v>554.7</v>
      </c>
      <c r="G66" s="94">
        <f>I66*2.5+27</f>
        <v>129.425</v>
      </c>
      <c r="H66" s="78">
        <f>I66*1+20</f>
        <v>60.97</v>
      </c>
      <c r="I66" s="78">
        <v>40.97</v>
      </c>
    </row>
    <row r="67" spans="1:9" ht="15">
      <c r="A67" s="40">
        <v>42</v>
      </c>
      <c r="B67" s="77" t="s">
        <v>568</v>
      </c>
      <c r="C67" s="94">
        <f>I67*250+450</f>
        <v>10172.5</v>
      </c>
      <c r="D67" s="94">
        <f>I67*50+300</f>
        <v>2244.5</v>
      </c>
      <c r="E67" s="78">
        <f>I67*25+162</f>
        <v>1134.25</v>
      </c>
      <c r="F67" s="94">
        <f>I67*10+145</f>
        <v>533.9</v>
      </c>
      <c r="G67" s="94">
        <f>I67*2.5+27</f>
        <v>124.225</v>
      </c>
      <c r="H67" s="78">
        <f>I67*1+20</f>
        <v>58.89</v>
      </c>
      <c r="I67" s="78">
        <v>38.89</v>
      </c>
    </row>
    <row r="68" spans="1:9" ht="15.75">
      <c r="A68" s="175" t="s">
        <v>533</v>
      </c>
      <c r="B68" s="176"/>
      <c r="C68" s="176"/>
      <c r="D68" s="176"/>
      <c r="E68" s="176"/>
      <c r="F68" s="176"/>
      <c r="G68" s="176"/>
      <c r="H68" s="176"/>
      <c r="I68" s="177"/>
    </row>
    <row r="69" spans="1:9" ht="12.75">
      <c r="A69" s="168" t="s">
        <v>505</v>
      </c>
      <c r="B69" s="170" t="s">
        <v>506</v>
      </c>
      <c r="C69" s="172" t="s">
        <v>507</v>
      </c>
      <c r="D69" s="173"/>
      <c r="E69" s="173"/>
      <c r="F69" s="173"/>
      <c r="G69" s="173"/>
      <c r="H69" s="174"/>
      <c r="I69" s="65" t="s">
        <v>508</v>
      </c>
    </row>
    <row r="70" spans="1:9" ht="15">
      <c r="A70" s="169"/>
      <c r="B70" s="171"/>
      <c r="C70" s="80" t="s">
        <v>509</v>
      </c>
      <c r="D70" s="81" t="s">
        <v>510</v>
      </c>
      <c r="E70" s="81" t="s">
        <v>511</v>
      </c>
      <c r="F70" s="81" t="s">
        <v>512</v>
      </c>
      <c r="G70" s="81" t="s">
        <v>534</v>
      </c>
      <c r="H70" s="81" t="s">
        <v>514</v>
      </c>
      <c r="I70" s="66" t="s">
        <v>515</v>
      </c>
    </row>
    <row r="71" spans="1:9" ht="15">
      <c r="A71" s="40">
        <v>43</v>
      </c>
      <c r="B71" s="77" t="s">
        <v>832</v>
      </c>
      <c r="C71" s="94">
        <f aca="true" t="shared" si="18" ref="C71:C82">I71*250+450</f>
        <v>12292.5</v>
      </c>
      <c r="D71" s="94">
        <f aca="true" t="shared" si="19" ref="D71:D82">I71*50+300</f>
        <v>2668.5</v>
      </c>
      <c r="E71" s="78">
        <f aca="true" t="shared" si="20" ref="E71:E82">I71*25+162</f>
        <v>1346.25</v>
      </c>
      <c r="F71" s="94">
        <f aca="true" t="shared" si="21" ref="F71:F82">I71*10+145</f>
        <v>618.7</v>
      </c>
      <c r="G71" s="78">
        <f>I71*3+27</f>
        <v>169.10999999999999</v>
      </c>
      <c r="H71" s="78">
        <f aca="true" t="shared" si="22" ref="H71:H82">I71*1+20</f>
        <v>67.37</v>
      </c>
      <c r="I71" s="78">
        <v>47.37</v>
      </c>
    </row>
    <row r="72" spans="1:9" ht="15">
      <c r="A72" s="40">
        <v>44</v>
      </c>
      <c r="B72" s="77" t="s">
        <v>517</v>
      </c>
      <c r="C72" s="94">
        <f t="shared" si="18"/>
        <v>9172.5</v>
      </c>
      <c r="D72" s="94">
        <f t="shared" si="19"/>
        <v>2044.5</v>
      </c>
      <c r="E72" s="78">
        <f t="shared" si="20"/>
        <v>1034.25</v>
      </c>
      <c r="F72" s="94">
        <f t="shared" si="21"/>
        <v>493.9</v>
      </c>
      <c r="G72" s="78">
        <f aca="true" t="shared" si="23" ref="G72:G82">I72*3+27</f>
        <v>131.67000000000002</v>
      </c>
      <c r="H72" s="78">
        <f t="shared" si="22"/>
        <v>54.89</v>
      </c>
      <c r="I72" s="78">
        <v>34.89</v>
      </c>
    </row>
    <row r="73" spans="1:9" ht="15">
      <c r="A73" s="40">
        <v>45</v>
      </c>
      <c r="B73" s="77" t="s">
        <v>518</v>
      </c>
      <c r="C73" s="94">
        <f t="shared" si="18"/>
        <v>9717.5</v>
      </c>
      <c r="D73" s="94">
        <f t="shared" si="19"/>
        <v>2153.5</v>
      </c>
      <c r="E73" s="78">
        <f t="shared" si="20"/>
        <v>1088.75</v>
      </c>
      <c r="F73" s="94">
        <f t="shared" si="21"/>
        <v>515.7</v>
      </c>
      <c r="G73" s="78">
        <f t="shared" si="23"/>
        <v>138.21</v>
      </c>
      <c r="H73" s="78">
        <f t="shared" si="22"/>
        <v>57.07</v>
      </c>
      <c r="I73" s="78">
        <v>37.07</v>
      </c>
    </row>
    <row r="74" spans="1:9" ht="15">
      <c r="A74" s="40">
        <v>46</v>
      </c>
      <c r="B74" s="77" t="s">
        <v>519</v>
      </c>
      <c r="C74" s="94">
        <f t="shared" si="18"/>
        <v>9347.5</v>
      </c>
      <c r="D74" s="94">
        <f t="shared" si="19"/>
        <v>2079.5</v>
      </c>
      <c r="E74" s="78">
        <f t="shared" si="20"/>
        <v>1051.75</v>
      </c>
      <c r="F74" s="94">
        <f t="shared" si="21"/>
        <v>500.90000000000003</v>
      </c>
      <c r="G74" s="78">
        <f t="shared" si="23"/>
        <v>133.77</v>
      </c>
      <c r="H74" s="78">
        <f t="shared" si="22"/>
        <v>55.59</v>
      </c>
      <c r="I74" s="78">
        <v>35.59</v>
      </c>
    </row>
    <row r="75" spans="1:9" ht="15">
      <c r="A75" s="40">
        <v>47</v>
      </c>
      <c r="B75" s="77" t="s">
        <v>520</v>
      </c>
      <c r="C75" s="94">
        <f t="shared" si="18"/>
        <v>9697.5</v>
      </c>
      <c r="D75" s="94">
        <f t="shared" si="19"/>
        <v>2149.5</v>
      </c>
      <c r="E75" s="78">
        <f t="shared" si="20"/>
        <v>1086.75</v>
      </c>
      <c r="F75" s="94">
        <f t="shared" si="21"/>
        <v>514.9000000000001</v>
      </c>
      <c r="G75" s="78">
        <f t="shared" si="23"/>
        <v>137.97</v>
      </c>
      <c r="H75" s="78">
        <f t="shared" si="22"/>
        <v>56.99</v>
      </c>
      <c r="I75" s="78">
        <v>36.99</v>
      </c>
    </row>
    <row r="76" spans="1:9" ht="15">
      <c r="A76" s="40">
        <v>48</v>
      </c>
      <c r="B76" s="77" t="s">
        <v>521</v>
      </c>
      <c r="C76" s="94">
        <f t="shared" si="18"/>
        <v>9792.5</v>
      </c>
      <c r="D76" s="94">
        <f t="shared" si="19"/>
        <v>2168.5</v>
      </c>
      <c r="E76" s="78">
        <f t="shared" si="20"/>
        <v>1096.25</v>
      </c>
      <c r="F76" s="94">
        <f t="shared" si="21"/>
        <v>518.7</v>
      </c>
      <c r="G76" s="78">
        <f t="shared" si="23"/>
        <v>139.10999999999999</v>
      </c>
      <c r="H76" s="78">
        <f t="shared" si="22"/>
        <v>57.37</v>
      </c>
      <c r="I76" s="78">
        <v>37.37</v>
      </c>
    </row>
    <row r="77" spans="1:9" ht="15">
      <c r="A77" s="40">
        <v>49</v>
      </c>
      <c r="B77" s="77" t="s">
        <v>522</v>
      </c>
      <c r="C77" s="94">
        <f t="shared" si="18"/>
        <v>9462.5</v>
      </c>
      <c r="D77" s="94">
        <f t="shared" si="19"/>
        <v>2102.5</v>
      </c>
      <c r="E77" s="78">
        <f t="shared" si="20"/>
        <v>1063.25</v>
      </c>
      <c r="F77" s="94">
        <f t="shared" si="21"/>
        <v>505.5</v>
      </c>
      <c r="G77" s="78">
        <f t="shared" si="23"/>
        <v>135.14999999999998</v>
      </c>
      <c r="H77" s="78">
        <f t="shared" si="22"/>
        <v>56.05</v>
      </c>
      <c r="I77" s="78">
        <v>36.05</v>
      </c>
    </row>
    <row r="78" spans="1:9" ht="15">
      <c r="A78" s="40">
        <v>50</v>
      </c>
      <c r="B78" s="77" t="s">
        <v>523</v>
      </c>
      <c r="C78" s="94">
        <f t="shared" si="18"/>
        <v>10222.5</v>
      </c>
      <c r="D78" s="94">
        <f t="shared" si="19"/>
        <v>2254.5</v>
      </c>
      <c r="E78" s="78">
        <f t="shared" si="20"/>
        <v>1139.25</v>
      </c>
      <c r="F78" s="94">
        <f t="shared" si="21"/>
        <v>535.9000000000001</v>
      </c>
      <c r="G78" s="78">
        <f t="shared" si="23"/>
        <v>144.27</v>
      </c>
      <c r="H78" s="78">
        <f t="shared" si="22"/>
        <v>59.09</v>
      </c>
      <c r="I78" s="78">
        <v>39.09</v>
      </c>
    </row>
    <row r="79" spans="1:9" ht="15">
      <c r="A79" s="40">
        <v>51</v>
      </c>
      <c r="B79" s="77" t="s">
        <v>524</v>
      </c>
      <c r="C79" s="94">
        <f t="shared" si="18"/>
        <v>9042.5</v>
      </c>
      <c r="D79" s="94">
        <f t="shared" si="19"/>
        <v>2018.4999999999998</v>
      </c>
      <c r="E79" s="78">
        <f t="shared" si="20"/>
        <v>1021.2499999999999</v>
      </c>
      <c r="F79" s="94">
        <f t="shared" si="21"/>
        <v>488.7</v>
      </c>
      <c r="G79" s="78">
        <f t="shared" si="23"/>
        <v>130.10999999999999</v>
      </c>
      <c r="H79" s="78">
        <f t="shared" si="22"/>
        <v>54.37</v>
      </c>
      <c r="I79" s="78">
        <v>34.37</v>
      </c>
    </row>
    <row r="80" spans="1:9" ht="15">
      <c r="A80" s="40">
        <v>52</v>
      </c>
      <c r="B80" s="77" t="s">
        <v>535</v>
      </c>
      <c r="C80" s="94">
        <f t="shared" si="18"/>
        <v>10722.5</v>
      </c>
      <c r="D80" s="94">
        <f t="shared" si="19"/>
        <v>2354.5</v>
      </c>
      <c r="E80" s="78">
        <f t="shared" si="20"/>
        <v>1189.25</v>
      </c>
      <c r="F80" s="94">
        <f t="shared" si="21"/>
        <v>555.9000000000001</v>
      </c>
      <c r="G80" s="78">
        <f t="shared" si="23"/>
        <v>150.27</v>
      </c>
      <c r="H80" s="78">
        <f t="shared" si="22"/>
        <v>61.09</v>
      </c>
      <c r="I80" s="78">
        <v>41.09</v>
      </c>
    </row>
    <row r="81" spans="1:9" ht="15">
      <c r="A81" s="40">
        <v>53</v>
      </c>
      <c r="B81" s="77" t="s">
        <v>500</v>
      </c>
      <c r="C81" s="94">
        <f t="shared" si="18"/>
        <v>9487.5</v>
      </c>
      <c r="D81" s="94">
        <f t="shared" si="19"/>
        <v>2107.5</v>
      </c>
      <c r="E81" s="78">
        <f t="shared" si="20"/>
        <v>1065.75</v>
      </c>
      <c r="F81" s="94">
        <f t="shared" si="21"/>
        <v>506.5</v>
      </c>
      <c r="G81" s="78">
        <f t="shared" si="23"/>
        <v>135.45</v>
      </c>
      <c r="H81" s="78">
        <f t="shared" si="22"/>
        <v>56.15</v>
      </c>
      <c r="I81" s="78">
        <v>36.15</v>
      </c>
    </row>
    <row r="82" spans="1:9" ht="15">
      <c r="A82" s="40">
        <v>54</v>
      </c>
      <c r="B82" s="77" t="s">
        <v>527</v>
      </c>
      <c r="C82" s="94">
        <f t="shared" si="18"/>
        <v>10532.5</v>
      </c>
      <c r="D82" s="94">
        <f t="shared" si="19"/>
        <v>2316.5</v>
      </c>
      <c r="E82" s="78">
        <f t="shared" si="20"/>
        <v>1170.25</v>
      </c>
      <c r="F82" s="94">
        <f t="shared" si="21"/>
        <v>548.3</v>
      </c>
      <c r="G82" s="78">
        <f t="shared" si="23"/>
        <v>147.99</v>
      </c>
      <c r="H82" s="78">
        <f t="shared" si="22"/>
        <v>60.33</v>
      </c>
      <c r="I82" s="78">
        <v>40.33</v>
      </c>
    </row>
    <row r="83" spans="1:9" ht="15.75">
      <c r="A83" s="175" t="s">
        <v>536</v>
      </c>
      <c r="B83" s="176"/>
      <c r="C83" s="176"/>
      <c r="D83" s="176"/>
      <c r="E83" s="176"/>
      <c r="F83" s="176"/>
      <c r="G83" s="176"/>
      <c r="H83" s="176"/>
      <c r="I83" s="177"/>
    </row>
    <row r="84" spans="1:9" ht="12.75">
      <c r="A84" s="168" t="s">
        <v>505</v>
      </c>
      <c r="B84" s="170" t="s">
        <v>506</v>
      </c>
      <c r="C84" s="172" t="s">
        <v>507</v>
      </c>
      <c r="D84" s="173"/>
      <c r="E84" s="173"/>
      <c r="F84" s="173"/>
      <c r="G84" s="173"/>
      <c r="H84" s="174"/>
      <c r="I84" s="65" t="s">
        <v>508</v>
      </c>
    </row>
    <row r="85" spans="1:9" ht="15">
      <c r="A85" s="169"/>
      <c r="B85" s="171"/>
      <c r="C85" s="80" t="s">
        <v>509</v>
      </c>
      <c r="D85" s="81" t="s">
        <v>510</v>
      </c>
      <c r="E85" s="81" t="s">
        <v>511</v>
      </c>
      <c r="F85" s="81" t="s">
        <v>512</v>
      </c>
      <c r="G85" s="81" t="s">
        <v>513</v>
      </c>
      <c r="H85" s="81" t="s">
        <v>514</v>
      </c>
      <c r="I85" s="66" t="s">
        <v>515</v>
      </c>
    </row>
    <row r="86" spans="1:9" ht="15">
      <c r="A86" s="40">
        <v>55</v>
      </c>
      <c r="B86" s="77" t="s">
        <v>537</v>
      </c>
      <c r="C86" s="94">
        <f>I86*250+450</f>
        <v>18292.5</v>
      </c>
      <c r="D86" s="94">
        <f>I86*50+300</f>
        <v>3868.5</v>
      </c>
      <c r="E86" s="78">
        <f>I86*25+162</f>
        <v>1946.25</v>
      </c>
      <c r="F86" s="94">
        <f>I86*10+145</f>
        <v>858.7</v>
      </c>
      <c r="G86" s="94">
        <f>I86*2.5+27</f>
        <v>205.425</v>
      </c>
      <c r="H86" s="78">
        <f>I86*1+20</f>
        <v>91.37</v>
      </c>
      <c r="I86" s="78">
        <v>71.37</v>
      </c>
    </row>
    <row r="87" spans="1:9" ht="15">
      <c r="A87" s="40">
        <v>56</v>
      </c>
      <c r="B87" s="77" t="s">
        <v>568</v>
      </c>
      <c r="C87" s="94">
        <f>I87*250+450</f>
        <v>15542.5</v>
      </c>
      <c r="D87" s="94">
        <f>I87*50+300</f>
        <v>3318.5</v>
      </c>
      <c r="E87" s="78">
        <f>I87*25+162</f>
        <v>1671.25</v>
      </c>
      <c r="F87" s="94">
        <f>I87*10+145</f>
        <v>748.6999999999999</v>
      </c>
      <c r="G87" s="94">
        <f>I87*2.5+27</f>
        <v>177.92499999999998</v>
      </c>
      <c r="H87" s="78">
        <f>I87*1+20</f>
        <v>80.37</v>
      </c>
      <c r="I87" s="78">
        <v>60.37</v>
      </c>
    </row>
    <row r="88" spans="1:9" ht="15.75">
      <c r="A88" s="175" t="s">
        <v>538</v>
      </c>
      <c r="B88" s="176"/>
      <c r="C88" s="176"/>
      <c r="D88" s="176"/>
      <c r="E88" s="176"/>
      <c r="F88" s="176"/>
      <c r="G88" s="176"/>
      <c r="H88" s="176"/>
      <c r="I88" s="177"/>
    </row>
    <row r="89" spans="1:9" ht="12.75">
      <c r="A89" s="168" t="s">
        <v>505</v>
      </c>
      <c r="B89" s="170" t="s">
        <v>506</v>
      </c>
      <c r="C89" s="172" t="s">
        <v>507</v>
      </c>
      <c r="D89" s="173"/>
      <c r="E89" s="173"/>
      <c r="F89" s="173"/>
      <c r="G89" s="173"/>
      <c r="H89" s="174"/>
      <c r="I89" s="65" t="s">
        <v>508</v>
      </c>
    </row>
    <row r="90" spans="1:9" ht="15">
      <c r="A90" s="169"/>
      <c r="B90" s="171"/>
      <c r="C90" s="80" t="s">
        <v>509</v>
      </c>
      <c r="D90" s="81" t="s">
        <v>510</v>
      </c>
      <c r="E90" s="81" t="s">
        <v>511</v>
      </c>
      <c r="F90" s="81" t="s">
        <v>512</v>
      </c>
      <c r="G90" s="81" t="s">
        <v>513</v>
      </c>
      <c r="H90" s="81" t="s">
        <v>514</v>
      </c>
      <c r="I90" s="66" t="s">
        <v>515</v>
      </c>
    </row>
    <row r="91" spans="1:9" ht="15">
      <c r="A91" s="40">
        <v>57</v>
      </c>
      <c r="B91" s="77" t="s">
        <v>537</v>
      </c>
      <c r="C91" s="94">
        <f>I91*250+450</f>
        <v>13027.5</v>
      </c>
      <c r="D91" s="94">
        <f>I91*50+300</f>
        <v>2815.5</v>
      </c>
      <c r="E91" s="78">
        <f>I91*25+162</f>
        <v>1419.75</v>
      </c>
      <c r="F91" s="94">
        <f>I91*10+145</f>
        <v>648.1</v>
      </c>
      <c r="G91" s="94">
        <f>I91*2.5+27</f>
        <v>152.775</v>
      </c>
      <c r="H91" s="78">
        <f>I91*1+20</f>
        <v>70.31</v>
      </c>
      <c r="I91" s="78">
        <v>50.31</v>
      </c>
    </row>
    <row r="92" spans="1:9" ht="15">
      <c r="A92" s="40">
        <v>60</v>
      </c>
      <c r="B92" s="77" t="s">
        <v>568</v>
      </c>
      <c r="C92" s="94">
        <f>I92*250+450</f>
        <v>11017.5</v>
      </c>
      <c r="D92" s="94">
        <f>I92*50+300</f>
        <v>2413.5</v>
      </c>
      <c r="E92" s="78">
        <f>I92*25+162</f>
        <v>1218.75</v>
      </c>
      <c r="F92" s="94">
        <f>I92*10+145</f>
        <v>567.7</v>
      </c>
      <c r="G92" s="94">
        <f>I92*2.5+27</f>
        <v>132.675</v>
      </c>
      <c r="H92" s="78">
        <f>I92*1+20</f>
        <v>62.27</v>
      </c>
      <c r="I92" s="78">
        <v>42.27</v>
      </c>
    </row>
    <row r="93" spans="1:9" ht="15.75">
      <c r="A93" s="175" t="s">
        <v>539</v>
      </c>
      <c r="B93" s="176"/>
      <c r="C93" s="176"/>
      <c r="D93" s="176"/>
      <c r="E93" s="176"/>
      <c r="F93" s="176"/>
      <c r="G93" s="176"/>
      <c r="H93" s="176"/>
      <c r="I93" s="177"/>
    </row>
    <row r="94" spans="1:9" ht="12.75">
      <c r="A94" s="168" t="s">
        <v>505</v>
      </c>
      <c r="B94" s="170" t="s">
        <v>506</v>
      </c>
      <c r="C94" s="172" t="s">
        <v>507</v>
      </c>
      <c r="D94" s="173"/>
      <c r="E94" s="173"/>
      <c r="F94" s="173"/>
      <c r="G94" s="173"/>
      <c r="H94" s="174"/>
      <c r="I94" s="65" t="s">
        <v>508</v>
      </c>
    </row>
    <row r="95" spans="1:9" ht="15">
      <c r="A95" s="169"/>
      <c r="B95" s="171"/>
      <c r="C95" s="80" t="s">
        <v>509</v>
      </c>
      <c r="D95" s="81" t="s">
        <v>510</v>
      </c>
      <c r="E95" s="81" t="s">
        <v>511</v>
      </c>
      <c r="F95" s="81" t="s">
        <v>512</v>
      </c>
      <c r="G95" s="81" t="s">
        <v>513</v>
      </c>
      <c r="H95" s="81" t="s">
        <v>514</v>
      </c>
      <c r="I95" s="66" t="s">
        <v>515</v>
      </c>
    </row>
    <row r="96" spans="1:9" ht="15">
      <c r="A96" s="40">
        <v>61</v>
      </c>
      <c r="B96" s="77" t="s">
        <v>537</v>
      </c>
      <c r="C96" s="94">
        <f>I96*250+450</f>
        <v>11232.5</v>
      </c>
      <c r="D96" s="94">
        <f>I96*50+300</f>
        <v>2456.5</v>
      </c>
      <c r="E96" s="78">
        <f>I96*25+162</f>
        <v>1240.25</v>
      </c>
      <c r="F96" s="94">
        <f>I96*10+145</f>
        <v>576.3</v>
      </c>
      <c r="G96" s="94">
        <f>I96*2.5+27</f>
        <v>134.825</v>
      </c>
      <c r="H96" s="78">
        <f>I96*1+20</f>
        <v>63.13</v>
      </c>
      <c r="I96" s="78">
        <v>43.13</v>
      </c>
    </row>
    <row r="97" spans="1:9" ht="15">
      <c r="A97" s="40">
        <v>62</v>
      </c>
      <c r="B97" s="77" t="s">
        <v>568</v>
      </c>
      <c r="C97" s="94">
        <f>I97*250+450</f>
        <v>9887.5</v>
      </c>
      <c r="D97" s="94">
        <f>I97*50+300</f>
        <v>2187.5</v>
      </c>
      <c r="E97" s="78">
        <f>I97*25+162</f>
        <v>1105.75</v>
      </c>
      <c r="F97" s="94">
        <f>I97*10+145</f>
        <v>522.5</v>
      </c>
      <c r="G97" s="94">
        <f>I97*2.5+27</f>
        <v>121.375</v>
      </c>
      <c r="H97" s="78">
        <f>I97*1+20</f>
        <v>57.75</v>
      </c>
      <c r="I97" s="78">
        <v>37.75</v>
      </c>
    </row>
    <row r="98" spans="1:9" ht="15.75">
      <c r="A98" s="175" t="s">
        <v>553</v>
      </c>
      <c r="B98" s="176"/>
      <c r="C98" s="176"/>
      <c r="D98" s="176"/>
      <c r="E98" s="176"/>
      <c r="F98" s="176"/>
      <c r="G98" s="176"/>
      <c r="H98" s="176"/>
      <c r="I98" s="177"/>
    </row>
    <row r="99" spans="1:9" ht="12.75">
      <c r="A99" s="168" t="s">
        <v>505</v>
      </c>
      <c r="B99" s="170" t="s">
        <v>506</v>
      </c>
      <c r="C99" s="172" t="s">
        <v>507</v>
      </c>
      <c r="D99" s="173"/>
      <c r="E99" s="173"/>
      <c r="F99" s="173"/>
      <c r="G99" s="173"/>
      <c r="H99" s="174"/>
      <c r="I99" s="65" t="s">
        <v>508</v>
      </c>
    </row>
    <row r="100" spans="1:9" ht="15">
      <c r="A100" s="169"/>
      <c r="B100" s="171"/>
      <c r="C100" s="81" t="s">
        <v>554</v>
      </c>
      <c r="D100" s="81" t="s">
        <v>555</v>
      </c>
      <c r="E100" s="81" t="s">
        <v>542</v>
      </c>
      <c r="F100" s="81" t="s">
        <v>556</v>
      </c>
      <c r="G100" s="81" t="s">
        <v>512</v>
      </c>
      <c r="H100" s="81" t="s">
        <v>543</v>
      </c>
      <c r="I100" s="66" t="s">
        <v>515</v>
      </c>
    </row>
    <row r="101" spans="1:9" ht="15">
      <c r="A101" s="40">
        <v>78</v>
      </c>
      <c r="B101" s="77" t="s">
        <v>557</v>
      </c>
      <c r="C101" s="94">
        <f>I101*200+450</f>
        <v>7136</v>
      </c>
      <c r="D101" s="94">
        <f>I101*60+320</f>
        <v>2325.8</v>
      </c>
      <c r="E101" s="94">
        <f>I101*30+170</f>
        <v>1172.9</v>
      </c>
      <c r="F101" s="94">
        <f>I101*20+120</f>
        <v>788.6</v>
      </c>
      <c r="G101" s="94">
        <f>I101*10+55</f>
        <v>389.3</v>
      </c>
      <c r="H101" s="78">
        <f>I101*5+35</f>
        <v>202.15</v>
      </c>
      <c r="I101" s="78">
        <v>33.43</v>
      </c>
    </row>
    <row r="102" spans="1:9" ht="15">
      <c r="A102" s="40">
        <v>79</v>
      </c>
      <c r="B102" s="77" t="s">
        <v>558</v>
      </c>
      <c r="C102" s="94">
        <f>I102*200+450</f>
        <v>9436</v>
      </c>
      <c r="D102" s="94">
        <f>I102*60+320</f>
        <v>3015.8</v>
      </c>
      <c r="E102" s="94">
        <f>I102*30+170</f>
        <v>1517.9</v>
      </c>
      <c r="F102" s="94">
        <f>I102*20+120</f>
        <v>1018.6</v>
      </c>
      <c r="G102" s="94">
        <f>I102*10+55</f>
        <v>504.3</v>
      </c>
      <c r="H102" s="78">
        <f>I102*5+35</f>
        <v>259.65</v>
      </c>
      <c r="I102" s="78">
        <v>44.93</v>
      </c>
    </row>
    <row r="103" spans="1:9" ht="15">
      <c r="A103" s="40">
        <v>80</v>
      </c>
      <c r="B103" s="77" t="s">
        <v>559</v>
      </c>
      <c r="C103" s="94">
        <f>I103*200+450</f>
        <v>13060</v>
      </c>
      <c r="D103" s="94">
        <f>I103*60+320</f>
        <v>4103</v>
      </c>
      <c r="E103" s="94">
        <f>I103*30+170</f>
        <v>2061.5</v>
      </c>
      <c r="F103" s="94">
        <f>I103*20+120</f>
        <v>1381</v>
      </c>
      <c r="G103" s="94">
        <f>I103*10+55</f>
        <v>685.5</v>
      </c>
      <c r="H103" s="78">
        <f>I103*5+35</f>
        <v>350.25</v>
      </c>
      <c r="I103" s="78">
        <v>63.05</v>
      </c>
    </row>
    <row r="104" spans="1:9" ht="15">
      <c r="A104" s="39">
        <v>81</v>
      </c>
      <c r="B104" s="77" t="s">
        <v>560</v>
      </c>
      <c r="C104" s="94">
        <f>I104*200+450</f>
        <v>38308</v>
      </c>
      <c r="D104" s="94">
        <f>I104*60+320</f>
        <v>11677.4</v>
      </c>
      <c r="E104" s="94">
        <f>I104*30+170</f>
        <v>5848.7</v>
      </c>
      <c r="F104" s="94">
        <f>I104*20+120</f>
        <v>3905.7999999999997</v>
      </c>
      <c r="G104" s="94">
        <f>I104*10+55</f>
        <v>1947.8999999999999</v>
      </c>
      <c r="H104" s="78">
        <f>I104*5+35</f>
        <v>981.4499999999999</v>
      </c>
      <c r="I104" s="78">
        <v>189.29</v>
      </c>
    </row>
    <row r="105" spans="1:9" ht="15.75">
      <c r="A105" s="175" t="s">
        <v>561</v>
      </c>
      <c r="B105" s="176"/>
      <c r="C105" s="176"/>
      <c r="D105" s="176"/>
      <c r="E105" s="176"/>
      <c r="F105" s="176"/>
      <c r="G105" s="176"/>
      <c r="H105" s="176"/>
      <c r="I105" s="177"/>
    </row>
    <row r="106" spans="1:9" ht="12.75">
      <c r="A106" s="168" t="s">
        <v>505</v>
      </c>
      <c r="B106" s="170" t="s">
        <v>562</v>
      </c>
      <c r="C106" s="172" t="s">
        <v>507</v>
      </c>
      <c r="D106" s="173"/>
      <c r="E106" s="173"/>
      <c r="F106" s="173"/>
      <c r="G106" s="173"/>
      <c r="H106" s="174"/>
      <c r="I106" s="65" t="s">
        <v>508</v>
      </c>
    </row>
    <row r="107" spans="1:9" ht="15">
      <c r="A107" s="169"/>
      <c r="B107" s="171"/>
      <c r="C107" s="81" t="s">
        <v>563</v>
      </c>
      <c r="D107" s="81" t="s">
        <v>564</v>
      </c>
      <c r="E107" s="81" t="s">
        <v>565</v>
      </c>
      <c r="F107" s="81" t="s">
        <v>512</v>
      </c>
      <c r="G107" s="81" t="s">
        <v>543</v>
      </c>
      <c r="H107" s="81" t="s">
        <v>544</v>
      </c>
      <c r="I107" s="66" t="s">
        <v>515</v>
      </c>
    </row>
    <row r="108" spans="1:9" ht="15">
      <c r="A108" s="40">
        <v>82</v>
      </c>
      <c r="B108" s="77" t="s">
        <v>566</v>
      </c>
      <c r="C108" s="94">
        <v>13793.7</v>
      </c>
      <c r="D108" s="94">
        <f>I108*36+270</f>
        <v>3020.04</v>
      </c>
      <c r="E108" s="94">
        <f>I108*18+154</f>
        <v>1529.02</v>
      </c>
      <c r="F108" s="94">
        <f>I108*10+55</f>
        <v>818.9</v>
      </c>
      <c r="G108" s="78">
        <f>I108*5+35</f>
        <v>416.95</v>
      </c>
      <c r="H108" s="78"/>
      <c r="I108" s="78">
        <v>76.39</v>
      </c>
    </row>
    <row r="109" spans="1:9" ht="15">
      <c r="A109" s="40">
        <v>83</v>
      </c>
      <c r="B109" s="77" t="s">
        <v>567</v>
      </c>
      <c r="C109" s="94">
        <v>12801.99</v>
      </c>
      <c r="D109" s="94">
        <f>I109*36+270</f>
        <v>2914.2000000000003</v>
      </c>
      <c r="E109" s="94">
        <f>I109*18+154</f>
        <v>1476.1000000000001</v>
      </c>
      <c r="F109" s="94">
        <f>I109*10+55</f>
        <v>789.5</v>
      </c>
      <c r="G109" s="78">
        <f>I109*5+35</f>
        <v>402.25</v>
      </c>
      <c r="H109" s="78"/>
      <c r="I109" s="78">
        <v>73.45</v>
      </c>
    </row>
    <row r="110" spans="1:9" ht="15">
      <c r="A110" s="40">
        <v>84</v>
      </c>
      <c r="B110" s="77" t="s">
        <v>501</v>
      </c>
      <c r="C110" s="94">
        <v>6737.13</v>
      </c>
      <c r="D110" s="94">
        <f>I110*36+270</f>
        <v>1556.28</v>
      </c>
      <c r="E110" s="94">
        <f>I110*18+154</f>
        <v>797.14</v>
      </c>
      <c r="F110" s="94">
        <f>I110*10+55</f>
        <v>412.29999999999995</v>
      </c>
      <c r="G110" s="78">
        <f>I110*5+35</f>
        <v>213.64999999999998</v>
      </c>
      <c r="H110" s="78"/>
      <c r="I110" s="78">
        <v>35.73</v>
      </c>
    </row>
    <row r="111" spans="1:9" ht="15">
      <c r="A111" s="40">
        <v>85</v>
      </c>
      <c r="B111" s="77" t="s">
        <v>502</v>
      </c>
      <c r="C111" s="94">
        <v>5935.33</v>
      </c>
      <c r="D111" s="94">
        <f>I111*36+270</f>
        <v>1407.24</v>
      </c>
      <c r="E111" s="94">
        <f>I111*18+154</f>
        <v>722.62</v>
      </c>
      <c r="F111" s="94">
        <f>I111*10+55</f>
        <v>370.9</v>
      </c>
      <c r="G111" s="78">
        <f>I111*5+35</f>
        <v>192.95</v>
      </c>
      <c r="H111" s="78"/>
      <c r="I111" s="78">
        <v>31.59</v>
      </c>
    </row>
    <row r="112" spans="1:9" ht="12.75">
      <c r="A112" s="41"/>
      <c r="B112" s="41"/>
      <c r="C112" s="42"/>
      <c r="D112" s="41"/>
      <c r="E112" s="41"/>
      <c r="F112" s="41"/>
      <c r="G112" s="42"/>
      <c r="H112" s="42"/>
      <c r="I112" s="42"/>
    </row>
    <row r="113" spans="1:9" ht="20.25">
      <c r="A113" s="88" t="s">
        <v>940</v>
      </c>
      <c r="B113" s="89"/>
      <c r="C113" s="89"/>
      <c r="D113" s="89"/>
      <c r="E113" s="88"/>
      <c r="F113" s="88"/>
      <c r="G113" s="88"/>
      <c r="H113" s="45"/>
      <c r="I113" s="45"/>
    </row>
    <row r="114" spans="1:9" ht="20.25">
      <c r="A114" s="88" t="s">
        <v>941</v>
      </c>
      <c r="B114" s="89"/>
      <c r="C114" s="89"/>
      <c r="D114" s="89"/>
      <c r="E114" s="88"/>
      <c r="F114" s="88"/>
      <c r="G114" s="88"/>
      <c r="H114" s="45"/>
      <c r="I114" s="45"/>
    </row>
    <row r="115" spans="1:9" ht="20.25">
      <c r="A115" s="89" t="s">
        <v>942</v>
      </c>
      <c r="B115" s="90"/>
      <c r="C115" s="90"/>
      <c r="D115" s="90"/>
      <c r="E115" s="44"/>
      <c r="F115" s="91"/>
      <c r="G115" s="91"/>
      <c r="H115" s="43"/>
      <c r="I115" s="43"/>
    </row>
    <row r="116" spans="1:9" ht="20.25">
      <c r="A116" s="92"/>
      <c r="B116" s="90"/>
      <c r="C116" s="90"/>
      <c r="D116" s="90"/>
      <c r="E116" s="93"/>
      <c r="F116" s="93"/>
      <c r="G116" s="93"/>
      <c r="H116" s="32"/>
      <c r="I116" s="32"/>
    </row>
  </sheetData>
  <mergeCells count="47">
    <mergeCell ref="A9:A10"/>
    <mergeCell ref="B9:B10"/>
    <mergeCell ref="C9:H9"/>
    <mergeCell ref="A23:I23"/>
    <mergeCell ref="A24:A25"/>
    <mergeCell ref="B24:B25"/>
    <mergeCell ref="C24:H24"/>
    <mergeCell ref="A38:I38"/>
    <mergeCell ref="A39:A40"/>
    <mergeCell ref="B39:B40"/>
    <mergeCell ref="C39:H39"/>
    <mergeCell ref="A53:I53"/>
    <mergeCell ref="A54:A55"/>
    <mergeCell ref="B54:B55"/>
    <mergeCell ref="C54:H54"/>
    <mergeCell ref="A58:I58"/>
    <mergeCell ref="A59:A60"/>
    <mergeCell ref="B59:B60"/>
    <mergeCell ref="C59:H59"/>
    <mergeCell ref="A63:I63"/>
    <mergeCell ref="A64:A65"/>
    <mergeCell ref="B64:B65"/>
    <mergeCell ref="C64:H64"/>
    <mergeCell ref="A68:I68"/>
    <mergeCell ref="A69:A70"/>
    <mergeCell ref="B69:B70"/>
    <mergeCell ref="C69:H69"/>
    <mergeCell ref="A83:I83"/>
    <mergeCell ref="A84:A85"/>
    <mergeCell ref="B84:B85"/>
    <mergeCell ref="C84:H84"/>
    <mergeCell ref="A88:I88"/>
    <mergeCell ref="A89:A90"/>
    <mergeCell ref="B89:B90"/>
    <mergeCell ref="C89:H89"/>
    <mergeCell ref="A93:I93"/>
    <mergeCell ref="A94:A95"/>
    <mergeCell ref="B94:B95"/>
    <mergeCell ref="C94:H94"/>
    <mergeCell ref="A98:I98"/>
    <mergeCell ref="A106:A107"/>
    <mergeCell ref="B106:B107"/>
    <mergeCell ref="C106:H106"/>
    <mergeCell ref="A99:A100"/>
    <mergeCell ref="B99:B100"/>
    <mergeCell ref="C99:H99"/>
    <mergeCell ref="A105:I10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E291"/>
  <sheetViews>
    <sheetView workbookViewId="0" topLeftCell="A1">
      <selection activeCell="F14" sqref="F14"/>
    </sheetView>
  </sheetViews>
  <sheetFormatPr defaultColWidth="9.00390625" defaultRowHeight="12.75"/>
  <cols>
    <col min="1" max="1" width="5.25390625" style="0" customWidth="1"/>
    <col min="2" max="2" width="64.25390625" style="0" customWidth="1"/>
  </cols>
  <sheetData>
    <row r="1" spans="1:4" ht="23.25">
      <c r="A1" s="67"/>
      <c r="B1" s="68" t="s">
        <v>499</v>
      </c>
      <c r="C1" s="69"/>
      <c r="D1" s="69"/>
    </row>
    <row r="2" spans="1:4" ht="15.75">
      <c r="A2" s="70"/>
      <c r="B2" s="71" t="s">
        <v>199</v>
      </c>
      <c r="C2" s="69"/>
      <c r="D2" s="69"/>
    </row>
    <row r="3" spans="1:5" ht="23.25">
      <c r="A3" s="181" t="s">
        <v>138</v>
      </c>
      <c r="B3" s="181"/>
      <c r="C3" s="181"/>
      <c r="D3" s="73"/>
      <c r="E3" s="158">
        <v>-0.07</v>
      </c>
    </row>
    <row r="4" spans="1:4" ht="15">
      <c r="A4" s="74"/>
      <c r="B4" s="72" t="s">
        <v>139</v>
      </c>
      <c r="C4" s="73"/>
      <c r="D4" s="73"/>
    </row>
    <row r="5" spans="1:4" ht="13.5" thickBot="1">
      <c r="A5" s="75"/>
      <c r="B5" s="71" t="s">
        <v>503</v>
      </c>
      <c r="C5" s="75"/>
      <c r="D5" s="76"/>
    </row>
    <row r="6" spans="1:4" s="1" customFormat="1" ht="15.75" thickBot="1">
      <c r="A6" s="86" t="s">
        <v>505</v>
      </c>
      <c r="B6" s="86" t="s">
        <v>190</v>
      </c>
      <c r="C6" s="86" t="s">
        <v>191</v>
      </c>
      <c r="D6" s="87" t="s">
        <v>498</v>
      </c>
    </row>
    <row r="7" spans="1:5" ht="14.25">
      <c r="A7" s="82" t="s">
        <v>192</v>
      </c>
      <c r="B7" s="83" t="s">
        <v>570</v>
      </c>
      <c r="C7" s="84" t="s">
        <v>571</v>
      </c>
      <c r="D7" s="85">
        <v>884.65</v>
      </c>
      <c r="E7" s="105" t="s">
        <v>256</v>
      </c>
    </row>
    <row r="8" spans="1:5" ht="14.25">
      <c r="A8" s="82" t="s">
        <v>193</v>
      </c>
      <c r="B8" s="83" t="s">
        <v>572</v>
      </c>
      <c r="C8" s="84" t="s">
        <v>571</v>
      </c>
      <c r="D8" s="85">
        <v>105.03</v>
      </c>
      <c r="E8" s="105" t="s">
        <v>255</v>
      </c>
    </row>
    <row r="9" spans="1:4" ht="14.25">
      <c r="A9" s="82" t="s">
        <v>194</v>
      </c>
      <c r="B9" s="83" t="s">
        <v>573</v>
      </c>
      <c r="C9" s="84" t="s">
        <v>571</v>
      </c>
      <c r="D9" s="85">
        <v>198.73</v>
      </c>
    </row>
    <row r="10" spans="1:4" ht="14.25">
      <c r="A10" s="82" t="s">
        <v>195</v>
      </c>
      <c r="B10" s="83" t="s">
        <v>574</v>
      </c>
      <c r="C10" s="84" t="s">
        <v>571</v>
      </c>
      <c r="D10" s="85">
        <v>2648.73</v>
      </c>
    </row>
    <row r="11" spans="1:4" ht="14.25">
      <c r="A11" s="82" t="s">
        <v>196</v>
      </c>
      <c r="B11" s="83" t="s">
        <v>575</v>
      </c>
      <c r="C11" s="84" t="s">
        <v>571</v>
      </c>
      <c r="D11" s="85">
        <v>456.17</v>
      </c>
    </row>
    <row r="12" spans="1:4" ht="14.25">
      <c r="A12" s="82" t="s">
        <v>197</v>
      </c>
      <c r="B12" s="83" t="s">
        <v>576</v>
      </c>
      <c r="C12" s="84" t="s">
        <v>571</v>
      </c>
      <c r="D12" s="85">
        <v>80.89</v>
      </c>
    </row>
    <row r="13" spans="1:4" ht="14.25">
      <c r="A13" s="82" t="s">
        <v>198</v>
      </c>
      <c r="B13" s="83" t="s">
        <v>577</v>
      </c>
      <c r="C13" s="84" t="s">
        <v>571</v>
      </c>
      <c r="D13" s="85">
        <v>776.23</v>
      </c>
    </row>
    <row r="14" spans="1:4" ht="14.25">
      <c r="A14" s="82" t="s">
        <v>200</v>
      </c>
      <c r="B14" s="83" t="s">
        <v>578</v>
      </c>
      <c r="C14" s="84" t="s">
        <v>571</v>
      </c>
      <c r="D14" s="85">
        <v>165.35</v>
      </c>
    </row>
    <row r="15" spans="1:4" ht="14.25">
      <c r="A15" s="82" t="s">
        <v>201</v>
      </c>
      <c r="B15" s="83" t="s">
        <v>579</v>
      </c>
      <c r="C15" s="84" t="s">
        <v>571</v>
      </c>
      <c r="D15" s="85">
        <v>2374.89</v>
      </c>
    </row>
    <row r="16" spans="1:4" ht="14.25">
      <c r="A16" s="82" t="s">
        <v>202</v>
      </c>
      <c r="B16" s="83" t="s">
        <v>580</v>
      </c>
      <c r="C16" s="84" t="s">
        <v>571</v>
      </c>
      <c r="D16" s="85">
        <v>394.75</v>
      </c>
    </row>
    <row r="17" spans="1:4" ht="14.25">
      <c r="A17" s="82" t="s">
        <v>203</v>
      </c>
      <c r="B17" s="83" t="s">
        <v>581</v>
      </c>
      <c r="C17" s="84" t="s">
        <v>571</v>
      </c>
      <c r="D17" s="85">
        <v>100.13</v>
      </c>
    </row>
    <row r="18" spans="1:4" ht="14.25">
      <c r="A18" s="82" t="s">
        <v>204</v>
      </c>
      <c r="B18" s="83" t="s">
        <v>582</v>
      </c>
      <c r="C18" s="84" t="s">
        <v>571</v>
      </c>
      <c r="D18" s="85">
        <v>970.27</v>
      </c>
    </row>
    <row r="19" spans="1:4" ht="14.25">
      <c r="A19" s="82" t="s">
        <v>205</v>
      </c>
      <c r="B19" s="83" t="s">
        <v>583</v>
      </c>
      <c r="C19" s="84" t="s">
        <v>571</v>
      </c>
      <c r="D19" s="85">
        <v>206.15</v>
      </c>
    </row>
    <row r="20" spans="1:4" ht="14.25">
      <c r="A20" s="82" t="s">
        <v>206</v>
      </c>
      <c r="B20" s="83" t="s">
        <v>584</v>
      </c>
      <c r="C20" s="84" t="s">
        <v>571</v>
      </c>
      <c r="D20" s="85">
        <v>2849.77</v>
      </c>
    </row>
    <row r="21" spans="1:4" ht="14.25">
      <c r="A21" s="82" t="s">
        <v>207</v>
      </c>
      <c r="B21" s="83" t="s">
        <v>585</v>
      </c>
      <c r="C21" s="84" t="s">
        <v>571</v>
      </c>
      <c r="D21" s="85">
        <v>487.35</v>
      </c>
    </row>
    <row r="22" spans="1:4" ht="14.25">
      <c r="A22" s="82" t="s">
        <v>208</v>
      </c>
      <c r="B22" s="83" t="s">
        <v>586</v>
      </c>
      <c r="C22" s="84" t="s">
        <v>571</v>
      </c>
      <c r="D22" s="85">
        <v>118.67</v>
      </c>
    </row>
    <row r="23" spans="1:4" ht="14.25">
      <c r="A23" s="82" t="s">
        <v>209</v>
      </c>
      <c r="B23" s="83" t="s">
        <v>587</v>
      </c>
      <c r="C23" s="84" t="s">
        <v>571</v>
      </c>
      <c r="D23" s="85">
        <v>1146.69</v>
      </c>
    </row>
    <row r="24" spans="1:4" ht="14.25">
      <c r="A24" s="82" t="s">
        <v>210</v>
      </c>
      <c r="B24" s="83" t="s">
        <v>588</v>
      </c>
      <c r="C24" s="84" t="s">
        <v>571</v>
      </c>
      <c r="D24" s="85">
        <v>242.57</v>
      </c>
    </row>
    <row r="25" spans="1:4" ht="14.25">
      <c r="A25" s="82" t="s">
        <v>211</v>
      </c>
      <c r="B25" s="83" t="s">
        <v>589</v>
      </c>
      <c r="C25" s="84" t="s">
        <v>571</v>
      </c>
      <c r="D25" s="85">
        <v>3460.37</v>
      </c>
    </row>
    <row r="26" spans="1:4" ht="14.25">
      <c r="A26" s="82" t="s">
        <v>212</v>
      </c>
      <c r="B26" s="83" t="s">
        <v>590</v>
      </c>
      <c r="C26" s="84" t="s">
        <v>571</v>
      </c>
      <c r="D26" s="85">
        <v>577.75</v>
      </c>
    </row>
    <row r="27" spans="1:4" ht="14.25">
      <c r="A27" s="82" t="s">
        <v>213</v>
      </c>
      <c r="B27" s="83" t="s">
        <v>591</v>
      </c>
      <c r="C27" s="84" t="s">
        <v>571</v>
      </c>
      <c r="D27" s="85">
        <v>79.87</v>
      </c>
    </row>
    <row r="28" spans="1:4" ht="14.25">
      <c r="A28" s="82" t="s">
        <v>214</v>
      </c>
      <c r="B28" s="83" t="s">
        <v>592</v>
      </c>
      <c r="C28" s="84" t="s">
        <v>571</v>
      </c>
      <c r="D28" s="85">
        <v>664.19</v>
      </c>
    </row>
    <row r="29" spans="1:4" ht="14.25">
      <c r="A29" s="82" t="s">
        <v>215</v>
      </c>
      <c r="B29" s="83" t="s">
        <v>593</v>
      </c>
      <c r="C29" s="84" t="s">
        <v>571</v>
      </c>
      <c r="D29" s="85">
        <v>60.93</v>
      </c>
    </row>
    <row r="30" spans="1:4" ht="14.25">
      <c r="A30" s="82" t="s">
        <v>216</v>
      </c>
      <c r="B30" s="83" t="s">
        <v>594</v>
      </c>
      <c r="C30" s="84" t="s">
        <v>571</v>
      </c>
      <c r="D30" s="85">
        <v>926.31</v>
      </c>
    </row>
    <row r="31" spans="1:4" ht="14.25">
      <c r="A31" s="82" t="s">
        <v>217</v>
      </c>
      <c r="B31" s="83" t="s">
        <v>595</v>
      </c>
      <c r="C31" s="84" t="s">
        <v>571</v>
      </c>
      <c r="D31" s="85">
        <v>111.17</v>
      </c>
    </row>
    <row r="32" spans="1:4" ht="14.25">
      <c r="A32" s="82" t="s">
        <v>218</v>
      </c>
      <c r="B32" s="83" t="s">
        <v>596</v>
      </c>
      <c r="C32" s="84" t="s">
        <v>571</v>
      </c>
      <c r="D32" s="85">
        <v>209.13</v>
      </c>
    </row>
    <row r="33" spans="1:4" ht="14.25">
      <c r="A33" s="82" t="s">
        <v>219</v>
      </c>
      <c r="B33" s="83" t="s">
        <v>597</v>
      </c>
      <c r="C33" s="84" t="s">
        <v>571</v>
      </c>
      <c r="D33" s="85">
        <v>478.35</v>
      </c>
    </row>
    <row r="34" spans="1:4" ht="14.25">
      <c r="A34" s="82" t="s">
        <v>220</v>
      </c>
      <c r="B34" s="83" t="s">
        <v>598</v>
      </c>
      <c r="C34" s="84" t="s">
        <v>571</v>
      </c>
      <c r="D34" s="85">
        <v>223.93</v>
      </c>
    </row>
    <row r="35" spans="1:4" ht="14.25">
      <c r="A35" s="82" t="s">
        <v>221</v>
      </c>
      <c r="B35" s="83" t="s">
        <v>599</v>
      </c>
      <c r="C35" s="84" t="s">
        <v>571</v>
      </c>
      <c r="D35" s="85">
        <v>162.07</v>
      </c>
    </row>
    <row r="36" spans="1:4" ht="14.25">
      <c r="A36" s="82" t="s">
        <v>222</v>
      </c>
      <c r="B36" s="83" t="s">
        <v>600</v>
      </c>
      <c r="C36" s="84" t="s">
        <v>571</v>
      </c>
      <c r="D36" s="85">
        <v>402.29</v>
      </c>
    </row>
    <row r="37" spans="1:4" ht="14.25">
      <c r="A37" s="82" t="s">
        <v>223</v>
      </c>
      <c r="B37" s="83" t="s">
        <v>601</v>
      </c>
      <c r="C37" s="84" t="s">
        <v>571</v>
      </c>
      <c r="D37" s="85">
        <v>48.41</v>
      </c>
    </row>
    <row r="38" spans="1:4" ht="14.25">
      <c r="A38" s="82" t="s">
        <v>224</v>
      </c>
      <c r="B38" s="83" t="s">
        <v>602</v>
      </c>
      <c r="C38" s="84" t="s">
        <v>571</v>
      </c>
      <c r="D38" s="85">
        <v>1205.65</v>
      </c>
    </row>
    <row r="39" spans="1:4" ht="14.25">
      <c r="A39" s="82" t="s">
        <v>225</v>
      </c>
      <c r="B39" s="83" t="s">
        <v>603</v>
      </c>
      <c r="C39" s="84" t="s">
        <v>571</v>
      </c>
      <c r="D39" s="85">
        <v>158.29</v>
      </c>
    </row>
    <row r="40" spans="1:4" ht="14.25">
      <c r="A40" s="82" t="s">
        <v>226</v>
      </c>
      <c r="B40" s="83" t="s">
        <v>604</v>
      </c>
      <c r="C40" s="84" t="s">
        <v>571</v>
      </c>
      <c r="D40" s="85">
        <v>219.65</v>
      </c>
    </row>
    <row r="41" spans="1:4" ht="14.25">
      <c r="A41" s="82" t="s">
        <v>227</v>
      </c>
      <c r="B41" s="83" t="s">
        <v>852</v>
      </c>
      <c r="C41" s="84" t="s">
        <v>571</v>
      </c>
      <c r="D41" s="85">
        <v>53.93</v>
      </c>
    </row>
    <row r="42" spans="1:4" ht="14.25">
      <c r="A42" s="82" t="s">
        <v>228</v>
      </c>
      <c r="B42" s="83" t="s">
        <v>605</v>
      </c>
      <c r="C42" s="84" t="s">
        <v>571</v>
      </c>
      <c r="D42" s="85">
        <v>377.35</v>
      </c>
    </row>
    <row r="43" spans="1:4" ht="14.25">
      <c r="A43" s="82" t="s">
        <v>229</v>
      </c>
      <c r="B43" s="83" t="s">
        <v>606</v>
      </c>
      <c r="C43" s="84" t="s">
        <v>571</v>
      </c>
      <c r="D43" s="85">
        <v>201.39</v>
      </c>
    </row>
    <row r="44" spans="1:4" ht="14.25">
      <c r="A44" s="82" t="s">
        <v>230</v>
      </c>
      <c r="B44" s="83" t="s">
        <v>124</v>
      </c>
      <c r="C44" s="84" t="s">
        <v>571</v>
      </c>
      <c r="D44" s="85">
        <v>75.59</v>
      </c>
    </row>
    <row r="45" spans="1:4" ht="14.25">
      <c r="A45" s="82" t="s">
        <v>231</v>
      </c>
      <c r="B45" s="83" t="s">
        <v>125</v>
      </c>
      <c r="C45" s="84" t="s">
        <v>571</v>
      </c>
      <c r="D45" s="85">
        <v>56.79</v>
      </c>
    </row>
    <row r="46" spans="1:4" ht="14.25">
      <c r="A46" s="82" t="s">
        <v>232</v>
      </c>
      <c r="B46" s="83" t="s">
        <v>126</v>
      </c>
      <c r="C46" s="84" t="s">
        <v>571</v>
      </c>
      <c r="D46" s="85">
        <v>75.59</v>
      </c>
    </row>
    <row r="47" spans="1:4" ht="14.25">
      <c r="A47" s="82" t="s">
        <v>233</v>
      </c>
      <c r="B47" s="83" t="s">
        <v>607</v>
      </c>
      <c r="C47" s="84" t="s">
        <v>571</v>
      </c>
      <c r="D47" s="85">
        <v>56.79</v>
      </c>
    </row>
    <row r="48" spans="1:4" ht="14.25">
      <c r="A48" s="82" t="s">
        <v>234</v>
      </c>
      <c r="B48" s="83" t="s">
        <v>853</v>
      </c>
      <c r="C48" s="84" t="s">
        <v>571</v>
      </c>
      <c r="D48" s="85">
        <v>44.65</v>
      </c>
    </row>
    <row r="49" spans="1:4" ht="14.25">
      <c r="A49" s="82" t="s">
        <v>235</v>
      </c>
      <c r="B49" s="83" t="s">
        <v>854</v>
      </c>
      <c r="C49" s="84" t="s">
        <v>571</v>
      </c>
      <c r="D49" s="85">
        <v>84.47</v>
      </c>
    </row>
    <row r="50" spans="1:4" ht="14.25">
      <c r="A50" s="82" t="s">
        <v>236</v>
      </c>
      <c r="B50" s="83" t="s">
        <v>238</v>
      </c>
      <c r="C50" s="84" t="s">
        <v>571</v>
      </c>
      <c r="D50" s="85">
        <v>102.19</v>
      </c>
    </row>
    <row r="51" spans="1:4" ht="14.25">
      <c r="A51" s="82" t="s">
        <v>239</v>
      </c>
      <c r="B51" s="83" t="s">
        <v>608</v>
      </c>
      <c r="C51" s="84" t="s">
        <v>571</v>
      </c>
      <c r="D51" s="85">
        <v>880.35</v>
      </c>
    </row>
    <row r="52" spans="1:4" ht="14.25">
      <c r="A52" s="82" t="s">
        <v>240</v>
      </c>
      <c r="B52" s="83" t="s">
        <v>855</v>
      </c>
      <c r="C52" s="84" t="s">
        <v>571</v>
      </c>
      <c r="D52" s="85">
        <v>73.03</v>
      </c>
    </row>
    <row r="53" spans="1:4" ht="14.25">
      <c r="A53" s="82" t="s">
        <v>241</v>
      </c>
      <c r="B53" s="83" t="s">
        <v>856</v>
      </c>
      <c r="C53" s="84" t="s">
        <v>571</v>
      </c>
      <c r="D53" s="85">
        <v>163.57</v>
      </c>
    </row>
    <row r="54" spans="1:4" ht="14.25">
      <c r="A54" s="82" t="s">
        <v>242</v>
      </c>
      <c r="B54" s="83" t="s">
        <v>857</v>
      </c>
      <c r="C54" s="84" t="s">
        <v>571</v>
      </c>
      <c r="D54" s="85">
        <v>124.03</v>
      </c>
    </row>
    <row r="55" spans="1:4" ht="14.25">
      <c r="A55" s="82" t="s">
        <v>243</v>
      </c>
      <c r="B55" s="83" t="s">
        <v>858</v>
      </c>
      <c r="C55" s="84" t="s">
        <v>571</v>
      </c>
      <c r="D55" s="85">
        <v>226.27</v>
      </c>
    </row>
    <row r="56" spans="1:4" ht="14.25">
      <c r="A56" s="82" t="s">
        <v>244</v>
      </c>
      <c r="B56" s="83" t="s">
        <v>609</v>
      </c>
      <c r="C56" s="84" t="s">
        <v>571</v>
      </c>
      <c r="D56" s="85">
        <v>547.29</v>
      </c>
    </row>
    <row r="57" spans="1:4" ht="14.25">
      <c r="A57" s="82" t="s">
        <v>245</v>
      </c>
      <c r="B57" s="83" t="s">
        <v>610</v>
      </c>
      <c r="C57" s="84" t="s">
        <v>571</v>
      </c>
      <c r="D57" s="85">
        <v>6474.09</v>
      </c>
    </row>
    <row r="58" spans="1:4" ht="14.25">
      <c r="A58" s="82" t="s">
        <v>246</v>
      </c>
      <c r="B58" s="83" t="s">
        <v>859</v>
      </c>
      <c r="C58" s="84" t="s">
        <v>571</v>
      </c>
      <c r="D58" s="85">
        <v>66.73</v>
      </c>
    </row>
    <row r="59" spans="1:4" ht="14.25">
      <c r="A59" s="82" t="s">
        <v>247</v>
      </c>
      <c r="B59" s="83" t="s">
        <v>860</v>
      </c>
      <c r="C59" s="84" t="s">
        <v>571</v>
      </c>
      <c r="D59" s="85">
        <v>111.45</v>
      </c>
    </row>
    <row r="60" spans="1:4" ht="14.25">
      <c r="A60" s="82" t="s">
        <v>248</v>
      </c>
      <c r="B60" s="83" t="s">
        <v>861</v>
      </c>
      <c r="C60" s="84" t="s">
        <v>571</v>
      </c>
      <c r="D60" s="85">
        <v>260.17</v>
      </c>
    </row>
    <row r="61" spans="1:4" ht="14.25">
      <c r="A61" s="82" t="s">
        <v>249</v>
      </c>
      <c r="B61" s="83" t="s">
        <v>611</v>
      </c>
      <c r="C61" s="84" t="s">
        <v>571</v>
      </c>
      <c r="D61" s="85">
        <v>3028.69</v>
      </c>
    </row>
    <row r="62" spans="1:4" ht="14.25">
      <c r="A62" s="82" t="s">
        <v>250</v>
      </c>
      <c r="B62" s="83" t="s">
        <v>612</v>
      </c>
      <c r="C62" s="84" t="s">
        <v>571</v>
      </c>
      <c r="D62" s="85">
        <v>40.65</v>
      </c>
    </row>
    <row r="63" spans="1:4" ht="14.25">
      <c r="A63" s="82" t="s">
        <v>251</v>
      </c>
      <c r="B63" s="83" t="s">
        <v>613</v>
      </c>
      <c r="C63" s="84" t="s">
        <v>571</v>
      </c>
      <c r="D63" s="85">
        <v>31.53</v>
      </c>
    </row>
    <row r="64" spans="1:4" ht="14.25">
      <c r="A64" s="82" t="s">
        <v>252</v>
      </c>
      <c r="B64" s="83" t="s">
        <v>862</v>
      </c>
      <c r="C64" s="84" t="s">
        <v>571</v>
      </c>
      <c r="D64" s="85">
        <v>57.77</v>
      </c>
    </row>
    <row r="65" spans="1:4" ht="14.25">
      <c r="A65" s="82" t="s">
        <v>253</v>
      </c>
      <c r="B65" s="83" t="s">
        <v>614</v>
      </c>
      <c r="C65" s="84" t="s">
        <v>571</v>
      </c>
      <c r="D65" s="85">
        <v>112.19</v>
      </c>
    </row>
    <row r="66" spans="1:4" ht="14.25">
      <c r="A66" s="82" t="s">
        <v>254</v>
      </c>
      <c r="B66" s="83" t="s">
        <v>257</v>
      </c>
      <c r="C66" s="84" t="s">
        <v>571</v>
      </c>
      <c r="D66" s="85">
        <v>166.59</v>
      </c>
    </row>
    <row r="67" spans="1:4" ht="14.25">
      <c r="A67" s="82" t="s">
        <v>258</v>
      </c>
      <c r="B67" s="83" t="s">
        <v>615</v>
      </c>
      <c r="C67" s="84" t="s">
        <v>571</v>
      </c>
      <c r="D67" s="85">
        <v>1350.49</v>
      </c>
    </row>
    <row r="68" spans="1:4" ht="14.25">
      <c r="A68" s="82" t="s">
        <v>259</v>
      </c>
      <c r="B68" s="83" t="s">
        <v>616</v>
      </c>
      <c r="C68" s="84" t="s">
        <v>571</v>
      </c>
      <c r="D68" s="85">
        <v>233.39</v>
      </c>
    </row>
    <row r="69" spans="1:4" ht="14.25">
      <c r="A69" s="82" t="s">
        <v>260</v>
      </c>
      <c r="B69" s="83" t="s">
        <v>617</v>
      </c>
      <c r="C69" s="84" t="s">
        <v>571</v>
      </c>
      <c r="D69" s="85">
        <v>31.23</v>
      </c>
    </row>
    <row r="70" spans="1:4" ht="14.25">
      <c r="A70" s="82" t="s">
        <v>261</v>
      </c>
      <c r="B70" s="83" t="s">
        <v>863</v>
      </c>
      <c r="C70" s="84" t="s">
        <v>571</v>
      </c>
      <c r="D70" s="85">
        <v>47.23</v>
      </c>
    </row>
    <row r="71" spans="1:4" ht="14.25">
      <c r="A71" s="82" t="s">
        <v>262</v>
      </c>
      <c r="B71" s="83" t="s">
        <v>618</v>
      </c>
      <c r="C71" s="84" t="s">
        <v>571</v>
      </c>
      <c r="D71" s="85">
        <v>89.65</v>
      </c>
    </row>
    <row r="72" spans="1:4" ht="14.25">
      <c r="A72" s="82" t="s">
        <v>263</v>
      </c>
      <c r="B72" s="83" t="s">
        <v>264</v>
      </c>
      <c r="C72" s="84" t="s">
        <v>571</v>
      </c>
      <c r="D72" s="85">
        <v>125.07</v>
      </c>
    </row>
    <row r="73" spans="1:4" ht="14.25">
      <c r="A73" s="82" t="s">
        <v>265</v>
      </c>
      <c r="B73" s="83" t="s">
        <v>864</v>
      </c>
      <c r="C73" s="84" t="s">
        <v>571</v>
      </c>
      <c r="D73" s="85">
        <v>1005.59</v>
      </c>
    </row>
    <row r="74" spans="1:4" ht="14.25">
      <c r="A74" s="82" t="s">
        <v>266</v>
      </c>
      <c r="B74" s="83" t="s">
        <v>865</v>
      </c>
      <c r="C74" s="84" t="s">
        <v>571</v>
      </c>
      <c r="D74" s="85">
        <v>177.09</v>
      </c>
    </row>
    <row r="75" spans="1:4" ht="14.25">
      <c r="A75" s="82" t="s">
        <v>267</v>
      </c>
      <c r="B75" s="83" t="s">
        <v>866</v>
      </c>
      <c r="C75" s="84" t="s">
        <v>571</v>
      </c>
      <c r="D75" s="85">
        <v>35.53</v>
      </c>
    </row>
    <row r="76" spans="1:4" ht="14.25">
      <c r="A76" s="82" t="s">
        <v>268</v>
      </c>
      <c r="B76" s="83" t="s">
        <v>867</v>
      </c>
      <c r="C76" s="84" t="s">
        <v>571</v>
      </c>
      <c r="D76" s="85">
        <v>53.59</v>
      </c>
    </row>
    <row r="77" spans="1:4" ht="14.25">
      <c r="A77" s="82" t="s">
        <v>269</v>
      </c>
      <c r="B77" s="83" t="s">
        <v>869</v>
      </c>
      <c r="C77" s="84" t="s">
        <v>571</v>
      </c>
      <c r="D77" s="85">
        <v>1215.73</v>
      </c>
    </row>
    <row r="78" spans="1:4" ht="14.25">
      <c r="A78" s="82" t="s">
        <v>270</v>
      </c>
      <c r="B78" s="83" t="s">
        <v>127</v>
      </c>
      <c r="C78" s="84" t="s">
        <v>571</v>
      </c>
      <c r="D78" s="85">
        <v>212.13</v>
      </c>
    </row>
    <row r="79" spans="1:4" ht="14.25">
      <c r="A79" s="82" t="s">
        <v>271</v>
      </c>
      <c r="B79" s="83" t="s">
        <v>870</v>
      </c>
      <c r="C79" s="84" t="s">
        <v>571</v>
      </c>
      <c r="D79" s="85">
        <v>103.77</v>
      </c>
    </row>
    <row r="80" spans="1:4" ht="14.25">
      <c r="A80" s="82" t="s">
        <v>272</v>
      </c>
      <c r="B80" s="83" t="s">
        <v>273</v>
      </c>
      <c r="C80" s="84" t="s">
        <v>571</v>
      </c>
      <c r="D80" s="85">
        <v>150.57</v>
      </c>
    </row>
    <row r="81" spans="1:4" ht="14.25">
      <c r="A81" s="82" t="s">
        <v>274</v>
      </c>
      <c r="B81" s="83" t="s">
        <v>619</v>
      </c>
      <c r="C81" s="84" t="s">
        <v>571</v>
      </c>
      <c r="D81" s="85">
        <v>389.93</v>
      </c>
    </row>
    <row r="82" spans="1:4" ht="14.25">
      <c r="A82" s="82" t="s">
        <v>275</v>
      </c>
      <c r="B82" s="83" t="s">
        <v>620</v>
      </c>
      <c r="C82" s="84" t="s">
        <v>571</v>
      </c>
      <c r="D82" s="85">
        <v>1078.19</v>
      </c>
    </row>
    <row r="83" spans="1:4" ht="14.25">
      <c r="A83" s="82" t="s">
        <v>279</v>
      </c>
      <c r="B83" s="83" t="s">
        <v>621</v>
      </c>
      <c r="C83" s="84" t="s">
        <v>571</v>
      </c>
      <c r="D83" s="85">
        <v>201.63</v>
      </c>
    </row>
    <row r="84" spans="1:4" ht="14.25">
      <c r="A84" s="82" t="s">
        <v>280</v>
      </c>
      <c r="B84" s="83" t="s">
        <v>622</v>
      </c>
      <c r="C84" s="84" t="s">
        <v>571</v>
      </c>
      <c r="D84" s="85">
        <v>111.47</v>
      </c>
    </row>
    <row r="85" spans="1:4" ht="14.25">
      <c r="A85" s="82" t="s">
        <v>281</v>
      </c>
      <c r="B85" s="83" t="s">
        <v>623</v>
      </c>
      <c r="C85" s="84" t="s">
        <v>571</v>
      </c>
      <c r="D85" s="85">
        <v>226.43</v>
      </c>
    </row>
    <row r="86" spans="1:4" ht="14.25">
      <c r="A86" s="82" t="s">
        <v>282</v>
      </c>
      <c r="B86" s="83" t="s">
        <v>871</v>
      </c>
      <c r="C86" s="84" t="s">
        <v>571</v>
      </c>
      <c r="D86" s="85">
        <v>79.35</v>
      </c>
    </row>
    <row r="87" spans="1:4" ht="14.25">
      <c r="A87" s="82" t="s">
        <v>283</v>
      </c>
      <c r="B87" s="83" t="s">
        <v>128</v>
      </c>
      <c r="C87" s="84" t="s">
        <v>571</v>
      </c>
      <c r="D87" s="85">
        <v>582.77</v>
      </c>
    </row>
    <row r="88" spans="1:4" ht="14.25">
      <c r="A88" s="82" t="s">
        <v>284</v>
      </c>
      <c r="B88" s="83" t="s">
        <v>872</v>
      </c>
      <c r="C88" s="84" t="s">
        <v>571</v>
      </c>
      <c r="D88" s="85">
        <v>156.39</v>
      </c>
    </row>
    <row r="89" spans="1:4" ht="14.25">
      <c r="A89" s="82" t="s">
        <v>285</v>
      </c>
      <c r="B89" s="83" t="s">
        <v>132</v>
      </c>
      <c r="C89" s="84" t="s">
        <v>571</v>
      </c>
      <c r="D89" s="85">
        <v>1685.47</v>
      </c>
    </row>
    <row r="90" spans="1:4" ht="14.25">
      <c r="A90" s="82" t="s">
        <v>286</v>
      </c>
      <c r="B90" s="83" t="s">
        <v>873</v>
      </c>
      <c r="C90" s="84" t="s">
        <v>571</v>
      </c>
      <c r="D90" s="85">
        <v>238.27</v>
      </c>
    </row>
    <row r="91" spans="1:4" ht="14.25">
      <c r="A91" s="82" t="s">
        <v>287</v>
      </c>
      <c r="B91" s="83" t="s">
        <v>874</v>
      </c>
      <c r="C91" s="84" t="s">
        <v>571</v>
      </c>
      <c r="D91" s="85">
        <v>298.13</v>
      </c>
    </row>
    <row r="92" spans="1:4" ht="14.25">
      <c r="A92" s="82" t="s">
        <v>288</v>
      </c>
      <c r="B92" s="83" t="s">
        <v>133</v>
      </c>
      <c r="C92" s="84" t="s">
        <v>571</v>
      </c>
      <c r="D92" s="85">
        <v>389.93</v>
      </c>
    </row>
    <row r="93" spans="1:4" ht="14.25">
      <c r="A93" s="82" t="s">
        <v>289</v>
      </c>
      <c r="B93" s="83" t="s">
        <v>134</v>
      </c>
      <c r="C93" s="84" t="s">
        <v>571</v>
      </c>
      <c r="D93" s="85">
        <v>1078.17</v>
      </c>
    </row>
    <row r="94" spans="1:4" ht="14.25">
      <c r="A94" s="82" t="s">
        <v>290</v>
      </c>
      <c r="B94" s="83" t="s">
        <v>624</v>
      </c>
      <c r="C94" s="84" t="s">
        <v>571</v>
      </c>
      <c r="D94" s="85">
        <v>44.57</v>
      </c>
    </row>
    <row r="95" spans="1:4" ht="14.25">
      <c r="A95" s="82" t="s">
        <v>291</v>
      </c>
      <c r="B95" s="83" t="s">
        <v>625</v>
      </c>
      <c r="C95" s="84" t="s">
        <v>571</v>
      </c>
      <c r="D95" s="85">
        <v>87.73</v>
      </c>
    </row>
    <row r="96" spans="1:4" ht="14.25">
      <c r="A96" s="82" t="s">
        <v>292</v>
      </c>
      <c r="B96" s="83" t="s">
        <v>626</v>
      </c>
      <c r="C96" s="84" t="s">
        <v>571</v>
      </c>
      <c r="D96" s="85">
        <v>85.77</v>
      </c>
    </row>
    <row r="97" spans="1:4" ht="14.25">
      <c r="A97" s="82" t="s">
        <v>293</v>
      </c>
      <c r="B97" s="83" t="s">
        <v>135</v>
      </c>
      <c r="C97" s="84" t="s">
        <v>571</v>
      </c>
      <c r="D97" s="85">
        <v>732.09</v>
      </c>
    </row>
    <row r="98" spans="1:4" ht="14.25">
      <c r="A98" s="82" t="s">
        <v>294</v>
      </c>
      <c r="B98" s="83" t="s">
        <v>627</v>
      </c>
      <c r="C98" s="84" t="s">
        <v>571</v>
      </c>
      <c r="D98" s="85">
        <v>168.19</v>
      </c>
    </row>
    <row r="99" spans="1:4" ht="14.25">
      <c r="A99" s="82" t="s">
        <v>295</v>
      </c>
      <c r="B99" s="83" t="s">
        <v>628</v>
      </c>
      <c r="C99" s="84" t="s">
        <v>571</v>
      </c>
      <c r="D99" s="85">
        <v>246.55</v>
      </c>
    </row>
    <row r="100" spans="1:4" ht="14.25">
      <c r="A100" s="82" t="s">
        <v>296</v>
      </c>
      <c r="B100" s="83" t="s">
        <v>136</v>
      </c>
      <c r="C100" s="84" t="s">
        <v>571</v>
      </c>
      <c r="D100" s="85">
        <v>2048.45</v>
      </c>
    </row>
    <row r="101" spans="1:4" ht="14.25">
      <c r="A101" s="82" t="s">
        <v>297</v>
      </c>
      <c r="B101" s="83" t="s">
        <v>137</v>
      </c>
      <c r="C101" s="84" t="s">
        <v>571</v>
      </c>
      <c r="D101" s="85">
        <v>371.09</v>
      </c>
    </row>
    <row r="102" spans="1:4" ht="14.25">
      <c r="A102" s="82" t="s">
        <v>298</v>
      </c>
      <c r="B102" s="83" t="s">
        <v>875</v>
      </c>
      <c r="C102" s="84" t="s">
        <v>571</v>
      </c>
      <c r="D102" s="85">
        <v>76.35</v>
      </c>
    </row>
    <row r="103" spans="1:4" ht="14.25">
      <c r="A103" s="82" t="s">
        <v>299</v>
      </c>
      <c r="B103" s="83" t="s">
        <v>876</v>
      </c>
      <c r="C103" s="84" t="s">
        <v>571</v>
      </c>
      <c r="D103" s="85">
        <v>551.33</v>
      </c>
    </row>
    <row r="104" spans="1:4" ht="14.25">
      <c r="A104" s="82" t="s">
        <v>300</v>
      </c>
      <c r="B104" s="83" t="s">
        <v>877</v>
      </c>
      <c r="C104" s="84" t="s">
        <v>571</v>
      </c>
      <c r="D104" s="85">
        <v>147.95</v>
      </c>
    </row>
    <row r="105" spans="1:4" ht="14.25">
      <c r="A105" s="82" t="s">
        <v>301</v>
      </c>
      <c r="B105" s="83" t="s">
        <v>878</v>
      </c>
      <c r="C105" s="84" t="s">
        <v>571</v>
      </c>
      <c r="D105" s="85">
        <v>1565.55</v>
      </c>
    </row>
    <row r="106" spans="1:4" ht="14.25">
      <c r="A106" s="82" t="s">
        <v>302</v>
      </c>
      <c r="B106" s="83" t="s">
        <v>879</v>
      </c>
      <c r="C106" s="84" t="s">
        <v>571</v>
      </c>
      <c r="D106" s="85">
        <v>227.87</v>
      </c>
    </row>
    <row r="107" spans="1:4" ht="14.25">
      <c r="A107" s="82" t="s">
        <v>303</v>
      </c>
      <c r="B107" s="83" t="s">
        <v>880</v>
      </c>
      <c r="C107" s="84" t="s">
        <v>571</v>
      </c>
      <c r="D107" s="85">
        <v>306.05</v>
      </c>
    </row>
    <row r="108" spans="1:4" ht="14.25">
      <c r="A108" s="82" t="s">
        <v>304</v>
      </c>
      <c r="B108" s="83" t="s">
        <v>881</v>
      </c>
      <c r="C108" s="84" t="s">
        <v>571</v>
      </c>
      <c r="D108" s="85">
        <v>52.83</v>
      </c>
    </row>
    <row r="109" spans="1:4" ht="14.25">
      <c r="A109" s="82" t="s">
        <v>305</v>
      </c>
      <c r="B109" s="83" t="s">
        <v>882</v>
      </c>
      <c r="C109" s="84" t="s">
        <v>571</v>
      </c>
      <c r="D109" s="85">
        <v>70.95</v>
      </c>
    </row>
    <row r="110" spans="1:4" ht="14.25">
      <c r="A110" s="82" t="s">
        <v>306</v>
      </c>
      <c r="B110" s="83" t="s">
        <v>883</v>
      </c>
      <c r="C110" s="84" t="s">
        <v>571</v>
      </c>
      <c r="D110" s="85">
        <v>589.33</v>
      </c>
    </row>
    <row r="111" spans="1:4" ht="14.25">
      <c r="A111" s="82" t="s">
        <v>307</v>
      </c>
      <c r="B111" s="83" t="s">
        <v>884</v>
      </c>
      <c r="C111" s="84" t="s">
        <v>571</v>
      </c>
      <c r="D111" s="85">
        <v>139.45</v>
      </c>
    </row>
    <row r="112" spans="1:4" ht="14.25">
      <c r="A112" s="82" t="s">
        <v>308</v>
      </c>
      <c r="B112" s="83" t="s">
        <v>885</v>
      </c>
      <c r="C112" s="84" t="s">
        <v>571</v>
      </c>
      <c r="D112" s="85">
        <v>212.23</v>
      </c>
    </row>
    <row r="113" spans="1:4" ht="14.25">
      <c r="A113" s="82" t="s">
        <v>309</v>
      </c>
      <c r="B113" s="83" t="s">
        <v>886</v>
      </c>
      <c r="C113" s="84" t="s">
        <v>571</v>
      </c>
      <c r="D113" s="85">
        <v>1614.09</v>
      </c>
    </row>
    <row r="114" spans="1:4" ht="14.25">
      <c r="A114" s="82" t="s">
        <v>310</v>
      </c>
      <c r="B114" s="83" t="s">
        <v>887</v>
      </c>
      <c r="C114" s="84" t="s">
        <v>571</v>
      </c>
      <c r="D114" s="85">
        <v>307.05</v>
      </c>
    </row>
    <row r="115" spans="1:4" ht="14.25">
      <c r="A115" s="82" t="s">
        <v>311</v>
      </c>
      <c r="B115" s="83" t="s">
        <v>888</v>
      </c>
      <c r="C115" s="84" t="s">
        <v>571</v>
      </c>
      <c r="D115" s="85">
        <v>40.37</v>
      </c>
    </row>
    <row r="116" spans="1:4" ht="14.25">
      <c r="A116" s="82" t="s">
        <v>312</v>
      </c>
      <c r="B116" s="83" t="s">
        <v>889</v>
      </c>
      <c r="C116" s="84" t="s">
        <v>571</v>
      </c>
      <c r="D116" s="85">
        <v>88.13</v>
      </c>
    </row>
    <row r="117" spans="1:4" ht="14.25">
      <c r="A117" s="82" t="s">
        <v>313</v>
      </c>
      <c r="B117" s="83" t="s">
        <v>890</v>
      </c>
      <c r="C117" s="84" t="s">
        <v>571</v>
      </c>
      <c r="D117" s="85">
        <v>780.77</v>
      </c>
    </row>
    <row r="118" spans="1:4" ht="14.25">
      <c r="A118" s="82" t="s">
        <v>314</v>
      </c>
      <c r="B118" s="83" t="s">
        <v>891</v>
      </c>
      <c r="C118" s="84" t="s">
        <v>571</v>
      </c>
      <c r="D118" s="85">
        <v>174.17</v>
      </c>
    </row>
    <row r="119" spans="1:4" ht="14.25">
      <c r="A119" s="82" t="s">
        <v>315</v>
      </c>
      <c r="B119" s="83" t="s">
        <v>892</v>
      </c>
      <c r="C119" s="84" t="s">
        <v>571</v>
      </c>
      <c r="D119" s="85">
        <v>257.89</v>
      </c>
    </row>
    <row r="120" spans="1:4" ht="14.25">
      <c r="A120" s="82" t="s">
        <v>316</v>
      </c>
      <c r="B120" s="83" t="s">
        <v>893</v>
      </c>
      <c r="C120" s="84" t="s">
        <v>571</v>
      </c>
      <c r="D120" s="85">
        <v>2174.83</v>
      </c>
    </row>
    <row r="121" spans="1:4" ht="14.25">
      <c r="A121" s="82" t="s">
        <v>317</v>
      </c>
      <c r="B121" s="83" t="s">
        <v>894</v>
      </c>
      <c r="C121" s="84" t="s">
        <v>571</v>
      </c>
      <c r="D121" s="85">
        <v>394.07</v>
      </c>
    </row>
    <row r="122" spans="1:4" ht="14.25">
      <c r="A122" s="82" t="s">
        <v>318</v>
      </c>
      <c r="B122" s="83" t="s">
        <v>895</v>
      </c>
      <c r="C122" s="84" t="s">
        <v>571</v>
      </c>
      <c r="D122" s="85">
        <v>43.51</v>
      </c>
    </row>
    <row r="123" spans="1:4" ht="14.25">
      <c r="A123" s="82" t="s">
        <v>319</v>
      </c>
      <c r="B123" s="83" t="s">
        <v>896</v>
      </c>
      <c r="C123" s="84" t="s">
        <v>571</v>
      </c>
      <c r="D123" s="85">
        <v>124.89</v>
      </c>
    </row>
    <row r="124" spans="1:4" ht="14.25">
      <c r="A124" s="82" t="s">
        <v>320</v>
      </c>
      <c r="B124" s="83" t="s">
        <v>897</v>
      </c>
      <c r="C124" s="84" t="s">
        <v>571</v>
      </c>
      <c r="D124" s="85">
        <v>1104.87</v>
      </c>
    </row>
    <row r="125" spans="1:4" ht="14.25">
      <c r="A125" s="82" t="s">
        <v>321</v>
      </c>
      <c r="B125" s="83" t="s">
        <v>898</v>
      </c>
      <c r="C125" s="84" t="s">
        <v>571</v>
      </c>
      <c r="D125" s="85">
        <v>247.29</v>
      </c>
    </row>
    <row r="126" spans="1:4" ht="14.25">
      <c r="A126" s="82" t="s">
        <v>322</v>
      </c>
      <c r="B126" s="83" t="s">
        <v>899</v>
      </c>
      <c r="C126" s="84" t="s">
        <v>571</v>
      </c>
      <c r="D126" s="85">
        <v>367.99</v>
      </c>
    </row>
    <row r="127" spans="1:4" ht="14.25">
      <c r="A127" s="82" t="s">
        <v>323</v>
      </c>
      <c r="B127" s="83" t="s">
        <v>900</v>
      </c>
      <c r="C127" s="84" t="s">
        <v>571</v>
      </c>
      <c r="D127" s="85">
        <v>3086.77</v>
      </c>
    </row>
    <row r="128" spans="1:4" ht="14.25">
      <c r="A128" s="82" t="s">
        <v>324</v>
      </c>
      <c r="B128" s="83" t="s">
        <v>901</v>
      </c>
      <c r="C128" s="84" t="s">
        <v>571</v>
      </c>
      <c r="D128" s="85">
        <v>564.77</v>
      </c>
    </row>
    <row r="129" spans="1:4" ht="14.25">
      <c r="A129" s="82" t="s">
        <v>325</v>
      </c>
      <c r="B129" s="83" t="s">
        <v>902</v>
      </c>
      <c r="C129" s="84" t="s">
        <v>571</v>
      </c>
      <c r="D129" s="85">
        <v>73.67</v>
      </c>
    </row>
    <row r="130" spans="1:4" ht="14.25">
      <c r="A130" s="82" t="s">
        <v>326</v>
      </c>
      <c r="B130" s="83" t="s">
        <v>903</v>
      </c>
      <c r="C130" s="84" t="s">
        <v>571</v>
      </c>
      <c r="D130" s="85">
        <v>127.87</v>
      </c>
    </row>
    <row r="131" spans="1:4" ht="14.25">
      <c r="A131" s="82" t="s">
        <v>327</v>
      </c>
      <c r="B131" s="83" t="s">
        <v>904</v>
      </c>
      <c r="C131" s="84" t="s">
        <v>571</v>
      </c>
      <c r="D131" s="85">
        <v>1158.89</v>
      </c>
    </row>
    <row r="132" spans="1:4" ht="14.25">
      <c r="A132" s="82" t="s">
        <v>328</v>
      </c>
      <c r="B132" s="83" t="s">
        <v>905</v>
      </c>
      <c r="C132" s="84" t="s">
        <v>571</v>
      </c>
      <c r="D132" s="85">
        <v>253.23</v>
      </c>
    </row>
    <row r="133" spans="1:4" ht="14.25">
      <c r="A133" s="82" t="s">
        <v>329</v>
      </c>
      <c r="B133" s="83" t="s">
        <v>906</v>
      </c>
      <c r="C133" s="84" t="s">
        <v>571</v>
      </c>
      <c r="D133" s="85">
        <v>382.33</v>
      </c>
    </row>
    <row r="134" spans="1:4" ht="14.25">
      <c r="A134" s="82" t="s">
        <v>330</v>
      </c>
      <c r="B134" s="83" t="s">
        <v>907</v>
      </c>
      <c r="C134" s="84" t="s">
        <v>571</v>
      </c>
      <c r="D134" s="85">
        <v>3227.29</v>
      </c>
    </row>
    <row r="135" spans="1:4" ht="14.25">
      <c r="A135" s="82" t="s">
        <v>331</v>
      </c>
      <c r="B135" s="83" t="s">
        <v>908</v>
      </c>
      <c r="C135" s="84" t="s">
        <v>571</v>
      </c>
      <c r="D135" s="85">
        <v>583.13</v>
      </c>
    </row>
    <row r="136" spans="1:4" ht="14.25">
      <c r="A136" s="82" t="s">
        <v>332</v>
      </c>
      <c r="B136" s="83" t="s">
        <v>909</v>
      </c>
      <c r="C136" s="84" t="s">
        <v>571</v>
      </c>
      <c r="D136" s="85">
        <v>85.39</v>
      </c>
    </row>
    <row r="137" spans="1:4" ht="14.25">
      <c r="A137" s="82" t="s">
        <v>333</v>
      </c>
      <c r="B137" s="83" t="s">
        <v>629</v>
      </c>
      <c r="C137" s="84" t="s">
        <v>571</v>
      </c>
      <c r="D137" s="85">
        <v>58.17</v>
      </c>
    </row>
    <row r="138" spans="1:4" ht="14.25">
      <c r="A138" s="82" t="s">
        <v>334</v>
      </c>
      <c r="B138" s="83" t="s">
        <v>140</v>
      </c>
      <c r="C138" s="84" t="s">
        <v>571</v>
      </c>
      <c r="D138" s="85">
        <v>507.29</v>
      </c>
    </row>
    <row r="139" spans="1:4" ht="14.25">
      <c r="A139" s="82" t="s">
        <v>335</v>
      </c>
      <c r="B139" s="83" t="s">
        <v>630</v>
      </c>
      <c r="C139" s="84" t="s">
        <v>571</v>
      </c>
      <c r="D139" s="85">
        <v>114.23</v>
      </c>
    </row>
    <row r="140" spans="1:4" ht="14.25">
      <c r="A140" s="82" t="s">
        <v>336</v>
      </c>
      <c r="B140" s="83" t="s">
        <v>143</v>
      </c>
      <c r="C140" s="84" t="s">
        <v>571</v>
      </c>
      <c r="D140" s="85">
        <v>169.23</v>
      </c>
    </row>
    <row r="141" spans="1:4" ht="14.25">
      <c r="A141" s="82" t="s">
        <v>337</v>
      </c>
      <c r="B141" s="83" t="s">
        <v>144</v>
      </c>
      <c r="C141" s="84" t="s">
        <v>571</v>
      </c>
      <c r="D141" s="85">
        <v>261.95</v>
      </c>
    </row>
    <row r="142" spans="1:4" ht="14.25">
      <c r="A142" s="82" t="s">
        <v>338</v>
      </c>
      <c r="B142" s="83" t="s">
        <v>631</v>
      </c>
      <c r="C142" s="84" t="s">
        <v>571</v>
      </c>
      <c r="D142" s="85">
        <v>82.15</v>
      </c>
    </row>
    <row r="143" spans="1:4" ht="14.25">
      <c r="A143" s="82" t="s">
        <v>343</v>
      </c>
      <c r="B143" s="83" t="s">
        <v>145</v>
      </c>
      <c r="C143" s="84" t="s">
        <v>571</v>
      </c>
      <c r="D143" s="85">
        <v>688.29</v>
      </c>
    </row>
    <row r="144" spans="1:4" ht="14.25">
      <c r="A144" s="82" t="s">
        <v>344</v>
      </c>
      <c r="B144" s="83" t="s">
        <v>632</v>
      </c>
      <c r="C144" s="84" t="s">
        <v>571</v>
      </c>
      <c r="D144" s="85">
        <v>161.47</v>
      </c>
    </row>
    <row r="145" spans="1:4" ht="14.25">
      <c r="A145" s="82" t="s">
        <v>345</v>
      </c>
      <c r="B145" s="83" t="s">
        <v>146</v>
      </c>
      <c r="C145" s="84" t="s">
        <v>571</v>
      </c>
      <c r="D145" s="85">
        <v>240.65</v>
      </c>
    </row>
    <row r="146" spans="1:4" ht="14.25">
      <c r="A146" s="82" t="s">
        <v>346</v>
      </c>
      <c r="B146" s="83" t="s">
        <v>147</v>
      </c>
      <c r="C146" s="84" t="s">
        <v>571</v>
      </c>
      <c r="D146" s="85">
        <v>1932.39</v>
      </c>
    </row>
    <row r="147" spans="1:4" ht="14.25">
      <c r="A147" s="82" t="s">
        <v>347</v>
      </c>
      <c r="B147" s="83" t="s">
        <v>148</v>
      </c>
      <c r="C147" s="84" t="s">
        <v>571</v>
      </c>
      <c r="D147" s="85">
        <v>350.23</v>
      </c>
    </row>
    <row r="148" spans="1:4" ht="14.25">
      <c r="A148" s="82" t="s">
        <v>348</v>
      </c>
      <c r="B148" s="83" t="s">
        <v>633</v>
      </c>
      <c r="C148" s="84" t="s">
        <v>571</v>
      </c>
      <c r="D148" s="85">
        <v>89.87</v>
      </c>
    </row>
    <row r="149" spans="1:4" ht="14.25">
      <c r="A149" s="82" t="s">
        <v>349</v>
      </c>
      <c r="B149" s="83" t="s">
        <v>149</v>
      </c>
      <c r="C149" s="84" t="s">
        <v>571</v>
      </c>
      <c r="D149" s="85">
        <v>797.07</v>
      </c>
    </row>
    <row r="150" spans="1:4" ht="14.25">
      <c r="A150" s="82" t="s">
        <v>350</v>
      </c>
      <c r="B150" s="83" t="s">
        <v>634</v>
      </c>
      <c r="C150" s="84" t="s">
        <v>571</v>
      </c>
      <c r="D150" s="85">
        <v>176.33</v>
      </c>
    </row>
    <row r="151" spans="1:4" ht="14.25">
      <c r="A151" s="82" t="s">
        <v>351</v>
      </c>
      <c r="B151" s="83" t="s">
        <v>150</v>
      </c>
      <c r="C151" s="84" t="s">
        <v>571</v>
      </c>
      <c r="D151" s="85">
        <v>262.65</v>
      </c>
    </row>
    <row r="152" spans="1:4" ht="14.25">
      <c r="A152" s="82" t="s">
        <v>352</v>
      </c>
      <c r="B152" s="83" t="s">
        <v>151</v>
      </c>
      <c r="C152" s="84" t="s">
        <v>571</v>
      </c>
      <c r="D152" s="85">
        <v>2208.65</v>
      </c>
    </row>
    <row r="153" spans="1:4" ht="14.25">
      <c r="A153" s="82" t="s">
        <v>353</v>
      </c>
      <c r="B153" s="83" t="s">
        <v>152</v>
      </c>
      <c r="C153" s="84" t="s">
        <v>571</v>
      </c>
      <c r="D153" s="85">
        <v>399.69</v>
      </c>
    </row>
    <row r="154" spans="1:4" ht="14.25">
      <c r="A154" s="82" t="s">
        <v>354</v>
      </c>
      <c r="B154" s="83" t="s">
        <v>635</v>
      </c>
      <c r="C154" s="84" t="s">
        <v>571</v>
      </c>
      <c r="D154" s="85">
        <v>118.77</v>
      </c>
    </row>
    <row r="155" spans="1:4" ht="14.25">
      <c r="A155" s="82" t="s">
        <v>355</v>
      </c>
      <c r="B155" s="83" t="s">
        <v>636</v>
      </c>
      <c r="C155" s="84" t="s">
        <v>571</v>
      </c>
      <c r="D155" s="85">
        <v>1044.93</v>
      </c>
    </row>
    <row r="156" spans="1:4" ht="14.25">
      <c r="A156" s="82" t="s">
        <v>356</v>
      </c>
      <c r="B156" s="83" t="s">
        <v>637</v>
      </c>
      <c r="C156" s="84" t="s">
        <v>571</v>
      </c>
      <c r="D156" s="85">
        <v>234.09</v>
      </c>
    </row>
    <row r="157" spans="1:4" ht="14.25">
      <c r="A157" s="82" t="s">
        <v>357</v>
      </c>
      <c r="B157" s="83" t="s">
        <v>638</v>
      </c>
      <c r="C157" s="84" t="s">
        <v>571</v>
      </c>
      <c r="D157" s="85">
        <v>352.83</v>
      </c>
    </row>
    <row r="158" spans="1:4" ht="14.25">
      <c r="A158" s="82" t="s">
        <v>358</v>
      </c>
      <c r="B158" s="83" t="s">
        <v>639</v>
      </c>
      <c r="C158" s="84" t="s">
        <v>571</v>
      </c>
      <c r="D158" s="85">
        <v>2982.35</v>
      </c>
    </row>
    <row r="159" spans="1:4" ht="14.25">
      <c r="A159" s="82" t="s">
        <v>359</v>
      </c>
      <c r="B159" s="83" t="s">
        <v>640</v>
      </c>
      <c r="C159" s="84" t="s">
        <v>571</v>
      </c>
      <c r="D159" s="85">
        <v>534.33</v>
      </c>
    </row>
    <row r="160" spans="1:4" ht="14.25">
      <c r="A160" s="82" t="s">
        <v>360</v>
      </c>
      <c r="B160" s="83" t="s">
        <v>641</v>
      </c>
      <c r="C160" s="84" t="s">
        <v>571</v>
      </c>
      <c r="D160" s="85">
        <v>224.75</v>
      </c>
    </row>
    <row r="161" spans="1:4" ht="14.25">
      <c r="A161" s="82" t="s">
        <v>361</v>
      </c>
      <c r="B161" s="83" t="s">
        <v>642</v>
      </c>
      <c r="C161" s="84" t="s">
        <v>571</v>
      </c>
      <c r="D161" s="85">
        <v>79.53</v>
      </c>
    </row>
    <row r="162" spans="1:4" ht="14.25">
      <c r="A162" s="82" t="s">
        <v>362</v>
      </c>
      <c r="B162" s="83" t="s">
        <v>910</v>
      </c>
      <c r="C162" s="84" t="s">
        <v>571</v>
      </c>
      <c r="D162" s="85">
        <v>45.49</v>
      </c>
    </row>
    <row r="163" spans="1:4" ht="14.25">
      <c r="A163" s="82" t="s">
        <v>363</v>
      </c>
      <c r="B163" s="83" t="s">
        <v>911</v>
      </c>
      <c r="C163" s="84" t="s">
        <v>571</v>
      </c>
      <c r="D163" s="85">
        <v>392.93</v>
      </c>
    </row>
    <row r="164" spans="1:4" ht="14.25">
      <c r="A164" s="82" t="s">
        <v>364</v>
      </c>
      <c r="B164" s="83" t="s">
        <v>912</v>
      </c>
      <c r="C164" s="84" t="s">
        <v>571</v>
      </c>
      <c r="D164" s="85">
        <v>89.45</v>
      </c>
    </row>
    <row r="165" spans="1:4" ht="14.25">
      <c r="A165" s="82" t="s">
        <v>365</v>
      </c>
      <c r="B165" s="83" t="s">
        <v>913</v>
      </c>
      <c r="C165" s="84" t="s">
        <v>571</v>
      </c>
      <c r="D165" s="85">
        <v>132.59</v>
      </c>
    </row>
    <row r="166" spans="1:4" ht="14.25">
      <c r="A166" s="82" t="s">
        <v>366</v>
      </c>
      <c r="B166" s="83" t="s">
        <v>914</v>
      </c>
      <c r="C166" s="84" t="s">
        <v>571</v>
      </c>
      <c r="D166" s="85">
        <v>1087.39</v>
      </c>
    </row>
    <row r="167" spans="1:4" ht="14.25">
      <c r="A167" s="82" t="s">
        <v>367</v>
      </c>
      <c r="B167" s="83" t="s">
        <v>915</v>
      </c>
      <c r="C167" s="84" t="s">
        <v>571</v>
      </c>
      <c r="D167" s="85">
        <v>199.99</v>
      </c>
    </row>
    <row r="168" spans="1:4" ht="14.25">
      <c r="A168" s="82" t="s">
        <v>368</v>
      </c>
      <c r="B168" s="83" t="s">
        <v>916</v>
      </c>
      <c r="C168" s="84" t="s">
        <v>571</v>
      </c>
      <c r="D168" s="85">
        <v>24.57</v>
      </c>
    </row>
    <row r="169" spans="1:4" ht="14.25">
      <c r="A169" s="82" t="s">
        <v>369</v>
      </c>
      <c r="B169" s="83" t="s">
        <v>917</v>
      </c>
      <c r="C169" s="84" t="s">
        <v>571</v>
      </c>
      <c r="D169" s="85">
        <v>56.53</v>
      </c>
    </row>
    <row r="170" spans="1:4" ht="14.25">
      <c r="A170" s="82" t="s">
        <v>370</v>
      </c>
      <c r="B170" s="83" t="s">
        <v>918</v>
      </c>
      <c r="C170" s="84" t="s">
        <v>571</v>
      </c>
      <c r="D170" s="85">
        <v>508.59</v>
      </c>
    </row>
    <row r="171" spans="1:4" ht="14.25">
      <c r="A171" s="82" t="s">
        <v>371</v>
      </c>
      <c r="B171" s="83" t="s">
        <v>919</v>
      </c>
      <c r="C171" s="84" t="s">
        <v>571</v>
      </c>
      <c r="D171" s="85">
        <v>111.05</v>
      </c>
    </row>
    <row r="172" spans="1:4" ht="14.25">
      <c r="A172" s="82" t="s">
        <v>372</v>
      </c>
      <c r="B172" s="83" t="s">
        <v>920</v>
      </c>
      <c r="C172" s="84" t="s">
        <v>571</v>
      </c>
      <c r="D172" s="85">
        <v>170.13</v>
      </c>
    </row>
    <row r="173" spans="1:4" ht="14.25">
      <c r="A173" s="82" t="s">
        <v>373</v>
      </c>
      <c r="B173" s="83" t="s">
        <v>921</v>
      </c>
      <c r="C173" s="84" t="s">
        <v>571</v>
      </c>
      <c r="D173" s="85">
        <v>1397.55</v>
      </c>
    </row>
    <row r="174" spans="1:4" ht="14.25">
      <c r="A174" s="82" t="s">
        <v>374</v>
      </c>
      <c r="B174" s="83" t="s">
        <v>922</v>
      </c>
      <c r="C174" s="84" t="s">
        <v>571</v>
      </c>
      <c r="D174" s="85">
        <v>257.83</v>
      </c>
    </row>
    <row r="175" spans="1:4" ht="14.25">
      <c r="A175" s="82" t="s">
        <v>375</v>
      </c>
      <c r="B175" s="83" t="s">
        <v>923</v>
      </c>
      <c r="C175" s="84" t="s">
        <v>571</v>
      </c>
      <c r="D175" s="85">
        <v>315.75</v>
      </c>
    </row>
    <row r="176" spans="1:4" ht="14.25">
      <c r="A176" s="82" t="s">
        <v>376</v>
      </c>
      <c r="B176" s="83" t="s">
        <v>643</v>
      </c>
      <c r="C176" s="84" t="s">
        <v>571</v>
      </c>
      <c r="D176" s="85">
        <v>66.45</v>
      </c>
    </row>
    <row r="177" spans="1:4" ht="14.25">
      <c r="A177" s="82" t="s">
        <v>377</v>
      </c>
      <c r="B177" s="83" t="s">
        <v>644</v>
      </c>
      <c r="C177" s="84" t="s">
        <v>571</v>
      </c>
      <c r="D177" s="85">
        <v>540.89</v>
      </c>
    </row>
    <row r="178" spans="1:4" ht="14.25">
      <c r="A178" s="82" t="s">
        <v>378</v>
      </c>
      <c r="B178" s="83" t="s">
        <v>645</v>
      </c>
      <c r="C178" s="84" t="s">
        <v>571</v>
      </c>
      <c r="D178" s="85">
        <v>129.57</v>
      </c>
    </row>
    <row r="179" spans="1:4" ht="14.25">
      <c r="A179" s="82" t="s">
        <v>379</v>
      </c>
      <c r="B179" s="83" t="s">
        <v>646</v>
      </c>
      <c r="C179" s="84" t="s">
        <v>571</v>
      </c>
      <c r="D179" s="85">
        <v>198.67</v>
      </c>
    </row>
    <row r="180" spans="1:4" ht="14.25">
      <c r="A180" s="82" t="s">
        <v>380</v>
      </c>
      <c r="B180" s="83" t="s">
        <v>647</v>
      </c>
      <c r="C180" s="84" t="s">
        <v>571</v>
      </c>
      <c r="D180" s="85">
        <v>1574.34</v>
      </c>
    </row>
    <row r="181" spans="1:4" ht="14.25">
      <c r="A181" s="82" t="s">
        <v>381</v>
      </c>
      <c r="B181" s="83" t="s">
        <v>648</v>
      </c>
      <c r="C181" s="84" t="s">
        <v>571</v>
      </c>
      <c r="D181" s="85">
        <v>280.59</v>
      </c>
    </row>
    <row r="182" spans="1:4" ht="14.25">
      <c r="A182" s="82" t="s">
        <v>382</v>
      </c>
      <c r="B182" s="83" t="s">
        <v>649</v>
      </c>
      <c r="C182" s="84" t="s">
        <v>571</v>
      </c>
      <c r="D182" s="85">
        <v>112.69</v>
      </c>
    </row>
    <row r="183" spans="1:4" ht="14.25">
      <c r="A183" s="82" t="s">
        <v>383</v>
      </c>
      <c r="B183" s="83" t="s">
        <v>650</v>
      </c>
      <c r="C183" s="84" t="s">
        <v>571</v>
      </c>
      <c r="D183" s="85">
        <v>951.99</v>
      </c>
    </row>
    <row r="184" spans="1:4" ht="14.25">
      <c r="A184" s="82" t="s">
        <v>384</v>
      </c>
      <c r="B184" s="83" t="s">
        <v>651</v>
      </c>
      <c r="C184" s="84" t="s">
        <v>571</v>
      </c>
      <c r="D184" s="85">
        <v>219.03</v>
      </c>
    </row>
    <row r="185" spans="1:4" ht="14.25">
      <c r="A185" s="82" t="s">
        <v>385</v>
      </c>
      <c r="B185" s="83" t="s">
        <v>652</v>
      </c>
      <c r="C185" s="84" t="s">
        <v>571</v>
      </c>
      <c r="D185" s="85">
        <v>497.21</v>
      </c>
    </row>
    <row r="186" spans="1:4" ht="14.25">
      <c r="A186" s="82" t="s">
        <v>386</v>
      </c>
      <c r="B186" s="83" t="s">
        <v>653</v>
      </c>
      <c r="C186" s="84" t="s">
        <v>571</v>
      </c>
      <c r="D186" s="85">
        <v>44.57</v>
      </c>
    </row>
    <row r="187" spans="1:4" ht="14.25">
      <c r="A187" s="82" t="s">
        <v>387</v>
      </c>
      <c r="B187" s="83" t="s">
        <v>654</v>
      </c>
      <c r="C187" s="84" t="s">
        <v>571</v>
      </c>
      <c r="D187" s="85">
        <v>87.73</v>
      </c>
    </row>
    <row r="188" spans="1:4" ht="14.25">
      <c r="A188" s="82" t="s">
        <v>388</v>
      </c>
      <c r="B188" s="83" t="s">
        <v>655</v>
      </c>
      <c r="C188" s="84" t="s">
        <v>571</v>
      </c>
      <c r="D188" s="85">
        <v>130.75</v>
      </c>
    </row>
    <row r="189" spans="1:4" ht="14.25">
      <c r="A189" s="82" t="s">
        <v>389</v>
      </c>
      <c r="B189" s="83" t="s">
        <v>656</v>
      </c>
      <c r="C189" s="84" t="s">
        <v>571</v>
      </c>
      <c r="D189" s="85">
        <v>130.75</v>
      </c>
    </row>
    <row r="190" spans="1:4" ht="14.25">
      <c r="A190" s="82" t="s">
        <v>390</v>
      </c>
      <c r="B190" s="83" t="s">
        <v>657</v>
      </c>
      <c r="C190" s="84" t="s">
        <v>571</v>
      </c>
      <c r="D190" s="85">
        <v>201.89</v>
      </c>
    </row>
    <row r="191" spans="1:4" ht="14.25">
      <c r="A191" s="82" t="s">
        <v>391</v>
      </c>
      <c r="B191" s="83" t="s">
        <v>658</v>
      </c>
      <c r="C191" s="84" t="s">
        <v>571</v>
      </c>
      <c r="D191" s="85">
        <v>91.39</v>
      </c>
    </row>
    <row r="192" spans="1:4" ht="14.25">
      <c r="A192" s="82" t="s">
        <v>392</v>
      </c>
      <c r="B192" s="83" t="s">
        <v>659</v>
      </c>
      <c r="C192" s="84" t="s">
        <v>571</v>
      </c>
      <c r="D192" s="85">
        <v>739.15</v>
      </c>
    </row>
    <row r="193" spans="1:4" ht="14.25">
      <c r="A193" s="82" t="s">
        <v>393</v>
      </c>
      <c r="B193" s="83" t="s">
        <v>660</v>
      </c>
      <c r="C193" s="84" t="s">
        <v>571</v>
      </c>
      <c r="D193" s="85">
        <v>173.83</v>
      </c>
    </row>
    <row r="194" spans="1:4" ht="14.25">
      <c r="A194" s="82" t="s">
        <v>394</v>
      </c>
      <c r="B194" s="83" t="s">
        <v>661</v>
      </c>
      <c r="C194" s="84" t="s">
        <v>571</v>
      </c>
      <c r="D194" s="85">
        <v>390.37</v>
      </c>
    </row>
    <row r="195" spans="1:4" ht="14.25">
      <c r="A195" s="82" t="s">
        <v>395</v>
      </c>
      <c r="B195" s="83" t="s">
        <v>662</v>
      </c>
      <c r="C195" s="84" t="s">
        <v>571</v>
      </c>
      <c r="D195" s="85">
        <v>88.53</v>
      </c>
    </row>
    <row r="196" spans="1:4" ht="14.25">
      <c r="A196" s="82" t="s">
        <v>396</v>
      </c>
      <c r="B196" s="83" t="s">
        <v>663</v>
      </c>
      <c r="C196" s="84" t="s">
        <v>571</v>
      </c>
      <c r="D196" s="85">
        <v>734.33</v>
      </c>
    </row>
    <row r="197" spans="1:4" ht="14.25">
      <c r="A197" s="82" t="s">
        <v>397</v>
      </c>
      <c r="B197" s="83" t="s">
        <v>664</v>
      </c>
      <c r="C197" s="84" t="s">
        <v>571</v>
      </c>
      <c r="D197" s="85">
        <v>173.53</v>
      </c>
    </row>
    <row r="198" spans="1:4" ht="14.25">
      <c r="A198" s="82" t="s">
        <v>398</v>
      </c>
      <c r="B198" s="83" t="s">
        <v>665</v>
      </c>
      <c r="C198" s="84" t="s">
        <v>571</v>
      </c>
      <c r="D198" s="85">
        <v>261.69</v>
      </c>
    </row>
    <row r="199" spans="1:4" ht="14.25">
      <c r="A199" s="82" t="s">
        <v>399</v>
      </c>
      <c r="B199" s="83" t="s">
        <v>666</v>
      </c>
      <c r="C199" s="84" t="s">
        <v>571</v>
      </c>
      <c r="D199" s="85">
        <v>2167.95</v>
      </c>
    </row>
    <row r="200" spans="1:4" ht="14.25">
      <c r="A200" s="82" t="s">
        <v>400</v>
      </c>
      <c r="B200" s="83" t="s">
        <v>667</v>
      </c>
      <c r="C200" s="84" t="s">
        <v>571</v>
      </c>
      <c r="D200" s="85">
        <v>379.03</v>
      </c>
    </row>
    <row r="201" spans="1:4" ht="14.25">
      <c r="A201" s="82" t="s">
        <v>401</v>
      </c>
      <c r="B201" s="83" t="s">
        <v>668</v>
      </c>
      <c r="C201" s="84" t="s">
        <v>571</v>
      </c>
      <c r="D201" s="85">
        <v>136.73</v>
      </c>
    </row>
    <row r="202" spans="1:4" ht="14.25">
      <c r="A202" s="82" t="s">
        <v>402</v>
      </c>
      <c r="B202" s="83" t="s">
        <v>669</v>
      </c>
      <c r="C202" s="84" t="s">
        <v>571</v>
      </c>
      <c r="D202" s="85">
        <v>1193.61</v>
      </c>
    </row>
    <row r="203" spans="1:4" ht="14.25">
      <c r="A203" s="82" t="s">
        <v>403</v>
      </c>
      <c r="B203" s="83" t="s">
        <v>670</v>
      </c>
      <c r="C203" s="84" t="s">
        <v>571</v>
      </c>
      <c r="D203" s="85">
        <v>267.83</v>
      </c>
    </row>
    <row r="204" spans="1:4" ht="14.25">
      <c r="A204" s="82" t="s">
        <v>404</v>
      </c>
      <c r="B204" s="83" t="s">
        <v>671</v>
      </c>
      <c r="C204" s="84" t="s">
        <v>571</v>
      </c>
      <c r="D204" s="85">
        <v>617.93</v>
      </c>
    </row>
    <row r="205" spans="1:4" ht="14.25">
      <c r="A205" s="82" t="s">
        <v>405</v>
      </c>
      <c r="B205" s="83" t="s">
        <v>672</v>
      </c>
      <c r="C205" s="84" t="s">
        <v>571</v>
      </c>
      <c r="D205" s="85">
        <v>130.91</v>
      </c>
    </row>
    <row r="206" spans="1:4" ht="14.25">
      <c r="A206" s="82" t="s">
        <v>406</v>
      </c>
      <c r="B206" s="83" t="s">
        <v>673</v>
      </c>
      <c r="C206" s="84" t="s">
        <v>571</v>
      </c>
      <c r="D206" s="85">
        <v>1142.51</v>
      </c>
    </row>
    <row r="207" spans="1:4" ht="14.25">
      <c r="A207" s="82" t="s">
        <v>407</v>
      </c>
      <c r="B207" s="83" t="s">
        <v>674</v>
      </c>
      <c r="C207" s="84" t="s">
        <v>571</v>
      </c>
      <c r="D207" s="85">
        <v>258.69</v>
      </c>
    </row>
    <row r="208" spans="1:4" ht="14.25">
      <c r="A208" s="82" t="s">
        <v>408</v>
      </c>
      <c r="B208" s="83" t="s">
        <v>675</v>
      </c>
      <c r="C208" s="84" t="s">
        <v>571</v>
      </c>
      <c r="D208" s="85">
        <v>390.49</v>
      </c>
    </row>
    <row r="209" spans="1:4" ht="14.25">
      <c r="A209" s="82" t="s">
        <v>409</v>
      </c>
      <c r="B209" s="83" t="s">
        <v>676</v>
      </c>
      <c r="C209" s="84" t="s">
        <v>571</v>
      </c>
      <c r="D209" s="85">
        <v>3294.47</v>
      </c>
    </row>
    <row r="210" spans="1:4" ht="14.25">
      <c r="A210" s="82" t="s">
        <v>410</v>
      </c>
      <c r="B210" s="83" t="s">
        <v>677</v>
      </c>
      <c r="C210" s="84" t="s">
        <v>571</v>
      </c>
      <c r="D210" s="85">
        <v>582.53</v>
      </c>
    </row>
    <row r="211" spans="1:4" ht="14.25">
      <c r="A211" s="82" t="s">
        <v>411</v>
      </c>
      <c r="B211" s="83" t="s">
        <v>678</v>
      </c>
      <c r="C211" s="84" t="s">
        <v>571</v>
      </c>
      <c r="D211" s="85">
        <v>127.55</v>
      </c>
    </row>
    <row r="212" spans="1:4" ht="14.25">
      <c r="A212" s="82" t="s">
        <v>412</v>
      </c>
      <c r="B212" s="83" t="s">
        <v>679</v>
      </c>
      <c r="C212" s="84" t="s">
        <v>571</v>
      </c>
      <c r="D212" s="85">
        <v>1102.79</v>
      </c>
    </row>
    <row r="213" spans="1:4" ht="14.25">
      <c r="A213" s="82" t="s">
        <v>413</v>
      </c>
      <c r="B213" s="83" t="s">
        <v>680</v>
      </c>
      <c r="C213" s="84" t="s">
        <v>571</v>
      </c>
      <c r="D213" s="85">
        <v>249.13</v>
      </c>
    </row>
    <row r="214" spans="1:4" ht="14.25">
      <c r="A214" s="82" t="s">
        <v>414</v>
      </c>
      <c r="B214" s="83" t="s">
        <v>681</v>
      </c>
      <c r="C214" s="84" t="s">
        <v>571</v>
      </c>
      <c r="D214" s="85">
        <v>560.23</v>
      </c>
    </row>
    <row r="215" spans="1:4" ht="14.25">
      <c r="A215" s="82" t="s">
        <v>415</v>
      </c>
      <c r="B215" s="83" t="s">
        <v>153</v>
      </c>
      <c r="C215" s="84" t="s">
        <v>571</v>
      </c>
      <c r="D215" s="85">
        <v>177.33</v>
      </c>
    </row>
    <row r="216" spans="1:4" ht="14.25">
      <c r="A216" s="82" t="s">
        <v>416</v>
      </c>
      <c r="B216" s="83" t="s">
        <v>154</v>
      </c>
      <c r="C216" s="84" t="s">
        <v>571</v>
      </c>
      <c r="D216" s="85">
        <v>350.63</v>
      </c>
    </row>
    <row r="217" spans="1:4" ht="14.25">
      <c r="A217" s="82" t="s">
        <v>417</v>
      </c>
      <c r="B217" s="83" t="s">
        <v>924</v>
      </c>
      <c r="C217" s="84" t="s">
        <v>571</v>
      </c>
      <c r="D217" s="85">
        <v>81.91</v>
      </c>
    </row>
    <row r="218" spans="1:4" ht="14.25">
      <c r="A218" s="82" t="s">
        <v>418</v>
      </c>
      <c r="B218" s="83" t="s">
        <v>682</v>
      </c>
      <c r="C218" s="84" t="s">
        <v>571</v>
      </c>
      <c r="D218" s="85">
        <v>673.47</v>
      </c>
    </row>
    <row r="219" spans="1:4" ht="14.25">
      <c r="A219" s="82" t="s">
        <v>419</v>
      </c>
      <c r="B219" s="83" t="s">
        <v>155</v>
      </c>
      <c r="C219" s="84" t="s">
        <v>571</v>
      </c>
      <c r="D219" s="85">
        <v>173.83</v>
      </c>
    </row>
    <row r="220" spans="1:4" ht="14.25">
      <c r="A220" s="82" t="s">
        <v>420</v>
      </c>
      <c r="B220" s="83" t="s">
        <v>683</v>
      </c>
      <c r="C220" s="84" t="s">
        <v>571</v>
      </c>
      <c r="D220" s="85">
        <v>2219.73</v>
      </c>
    </row>
    <row r="221" spans="1:4" ht="14.25">
      <c r="A221" s="82" t="s">
        <v>421</v>
      </c>
      <c r="B221" s="83" t="s">
        <v>684</v>
      </c>
      <c r="C221" s="84" t="s">
        <v>571</v>
      </c>
      <c r="D221" s="85">
        <v>331.47</v>
      </c>
    </row>
    <row r="222" spans="1:4" ht="14.25">
      <c r="A222" s="82" t="s">
        <v>422</v>
      </c>
      <c r="B222" s="83" t="s">
        <v>925</v>
      </c>
      <c r="C222" s="84" t="s">
        <v>571</v>
      </c>
      <c r="D222" s="85">
        <v>456.03</v>
      </c>
    </row>
    <row r="223" spans="1:4" ht="14.25">
      <c r="A223" s="82" t="s">
        <v>423</v>
      </c>
      <c r="B223" s="83" t="s">
        <v>926</v>
      </c>
      <c r="C223" s="84" t="s">
        <v>571</v>
      </c>
      <c r="D223" s="85">
        <v>57.61</v>
      </c>
    </row>
    <row r="224" spans="1:4" ht="14.25">
      <c r="A224" s="82" t="s">
        <v>424</v>
      </c>
      <c r="B224" s="83" t="s">
        <v>927</v>
      </c>
      <c r="C224" s="84" t="s">
        <v>571</v>
      </c>
      <c r="D224" s="85">
        <v>1310.37</v>
      </c>
    </row>
    <row r="225" spans="1:4" ht="14.25">
      <c r="A225" s="82" t="s">
        <v>425</v>
      </c>
      <c r="B225" s="83" t="s">
        <v>928</v>
      </c>
      <c r="C225" s="84" t="s">
        <v>571</v>
      </c>
      <c r="D225" s="85">
        <v>162.21</v>
      </c>
    </row>
    <row r="226" spans="1:4" ht="14.25">
      <c r="A226" s="82" t="s">
        <v>426</v>
      </c>
      <c r="B226" s="83" t="s">
        <v>929</v>
      </c>
      <c r="C226" s="84" t="s">
        <v>571</v>
      </c>
      <c r="D226" s="85">
        <v>239.41</v>
      </c>
    </row>
    <row r="227" spans="1:4" ht="14.25">
      <c r="A227" s="82" t="s">
        <v>427</v>
      </c>
      <c r="B227" s="83" t="s">
        <v>930</v>
      </c>
      <c r="C227" s="84" t="s">
        <v>571</v>
      </c>
      <c r="D227" s="85">
        <v>38.73</v>
      </c>
    </row>
    <row r="228" spans="1:4" ht="14.25">
      <c r="A228" s="82" t="s">
        <v>428</v>
      </c>
      <c r="B228" s="83" t="s">
        <v>931</v>
      </c>
      <c r="C228" s="84" t="s">
        <v>571</v>
      </c>
      <c r="D228" s="85">
        <v>413.81</v>
      </c>
    </row>
    <row r="229" spans="1:4" ht="14.25">
      <c r="A229" s="82" t="s">
        <v>429</v>
      </c>
      <c r="B229" s="83" t="s">
        <v>932</v>
      </c>
      <c r="C229" s="84" t="s">
        <v>571</v>
      </c>
      <c r="D229" s="85">
        <v>56.07</v>
      </c>
    </row>
    <row r="230" spans="1:4" ht="14.25">
      <c r="A230" s="82" t="s">
        <v>430</v>
      </c>
      <c r="B230" s="83" t="s">
        <v>933</v>
      </c>
      <c r="C230" s="84" t="s">
        <v>571</v>
      </c>
      <c r="D230" s="85">
        <v>1254.39</v>
      </c>
    </row>
    <row r="231" spans="1:4" ht="14.25">
      <c r="A231" s="82" t="s">
        <v>431</v>
      </c>
      <c r="B231" s="83" t="s">
        <v>934</v>
      </c>
      <c r="C231" s="84" t="s">
        <v>571</v>
      </c>
      <c r="D231" s="85">
        <v>157.87</v>
      </c>
    </row>
    <row r="232" spans="1:4" ht="14.25">
      <c r="A232" s="82" t="s">
        <v>432</v>
      </c>
      <c r="B232" s="83" t="s">
        <v>935</v>
      </c>
      <c r="C232" s="84" t="s">
        <v>571</v>
      </c>
      <c r="D232" s="85">
        <v>235.73</v>
      </c>
    </row>
    <row r="233" spans="1:4" ht="14.25">
      <c r="A233" s="82" t="s">
        <v>433</v>
      </c>
      <c r="B233" s="83" t="s">
        <v>936</v>
      </c>
      <c r="C233" s="84" t="s">
        <v>571</v>
      </c>
      <c r="D233" s="85">
        <v>35.11</v>
      </c>
    </row>
    <row r="234" spans="1:4" ht="14.25">
      <c r="A234" s="82" t="s">
        <v>434</v>
      </c>
      <c r="B234" s="83" t="s">
        <v>685</v>
      </c>
      <c r="C234" s="84" t="s">
        <v>571</v>
      </c>
      <c r="D234" s="85">
        <v>49.75</v>
      </c>
    </row>
    <row r="235" spans="1:4" ht="14.25">
      <c r="A235" s="82" t="s">
        <v>435</v>
      </c>
      <c r="B235" s="83" t="s">
        <v>686</v>
      </c>
      <c r="C235" s="84" t="s">
        <v>571</v>
      </c>
      <c r="D235" s="85">
        <v>38.93</v>
      </c>
    </row>
    <row r="236" spans="1:4" ht="14.25">
      <c r="A236" s="82" t="s">
        <v>436</v>
      </c>
      <c r="B236" s="83" t="s">
        <v>687</v>
      </c>
      <c r="C236" s="84" t="s">
        <v>571</v>
      </c>
      <c r="D236" s="85">
        <v>220.71</v>
      </c>
    </row>
    <row r="237" spans="1:4" ht="14.25">
      <c r="A237" s="82" t="s">
        <v>437</v>
      </c>
      <c r="B237" s="83" t="s">
        <v>688</v>
      </c>
      <c r="C237" s="84" t="s">
        <v>571</v>
      </c>
      <c r="D237" s="85">
        <v>432.85</v>
      </c>
    </row>
    <row r="238" spans="1:4" ht="14.25">
      <c r="A238" s="82" t="s">
        <v>438</v>
      </c>
      <c r="B238" s="83" t="s">
        <v>689</v>
      </c>
      <c r="C238" s="84" t="s">
        <v>571</v>
      </c>
      <c r="D238" s="85">
        <v>52.05</v>
      </c>
    </row>
    <row r="239" spans="1:4" ht="14.25">
      <c r="A239" s="82" t="s">
        <v>439</v>
      </c>
      <c r="B239" s="83" t="s">
        <v>690</v>
      </c>
      <c r="C239" s="84" t="s">
        <v>571</v>
      </c>
      <c r="D239" s="85">
        <v>98.25</v>
      </c>
    </row>
    <row r="240" spans="1:4" ht="14.25">
      <c r="A240" s="82" t="s">
        <v>440</v>
      </c>
      <c r="B240" s="83" t="s">
        <v>937</v>
      </c>
      <c r="C240" s="84" t="s">
        <v>571</v>
      </c>
      <c r="D240" s="85">
        <v>160.43</v>
      </c>
    </row>
    <row r="241" spans="1:4" ht="14.25">
      <c r="A241" s="82" t="s">
        <v>441</v>
      </c>
      <c r="B241" s="83" t="s">
        <v>691</v>
      </c>
      <c r="C241" s="84" t="s">
        <v>571</v>
      </c>
      <c r="D241" s="85">
        <v>313.09</v>
      </c>
    </row>
    <row r="242" spans="1:4" ht="14.25">
      <c r="A242" s="82" t="s">
        <v>442</v>
      </c>
      <c r="B242" s="83" t="s">
        <v>938</v>
      </c>
      <c r="C242" s="84" t="s">
        <v>571</v>
      </c>
      <c r="D242" s="85">
        <v>41.39</v>
      </c>
    </row>
    <row r="243" spans="1:4" ht="14.25">
      <c r="A243" s="82" t="s">
        <v>443</v>
      </c>
      <c r="B243" s="83" t="s">
        <v>939</v>
      </c>
      <c r="C243" s="84" t="s">
        <v>571</v>
      </c>
      <c r="D243" s="85">
        <v>33.63</v>
      </c>
    </row>
    <row r="244" spans="1:4" ht="14.25">
      <c r="A244" s="82" t="s">
        <v>444</v>
      </c>
      <c r="B244" s="83" t="s">
        <v>156</v>
      </c>
      <c r="C244" s="84" t="s">
        <v>571</v>
      </c>
      <c r="D244" s="85">
        <v>357.73</v>
      </c>
    </row>
    <row r="245" spans="1:4" ht="14.25">
      <c r="A245" s="82" t="s">
        <v>445</v>
      </c>
      <c r="B245" s="83" t="s">
        <v>943</v>
      </c>
      <c r="C245" s="84" t="s">
        <v>571</v>
      </c>
      <c r="D245" s="85">
        <v>39.55</v>
      </c>
    </row>
    <row r="246" spans="1:4" ht="14.25">
      <c r="A246" s="82" t="s">
        <v>446</v>
      </c>
      <c r="B246" s="83" t="s">
        <v>944</v>
      </c>
      <c r="C246" s="84" t="s">
        <v>571</v>
      </c>
      <c r="D246" s="85">
        <v>71.45</v>
      </c>
    </row>
    <row r="247" spans="1:4" ht="14.25">
      <c r="A247" s="82" t="s">
        <v>447</v>
      </c>
      <c r="B247" s="83" t="s">
        <v>945</v>
      </c>
      <c r="C247" s="84" t="s">
        <v>571</v>
      </c>
      <c r="D247" s="85">
        <v>56.81</v>
      </c>
    </row>
    <row r="248" spans="1:4" ht="14.25">
      <c r="A248" s="82" t="s">
        <v>448</v>
      </c>
      <c r="B248" s="83" t="s">
        <v>692</v>
      </c>
      <c r="C248" s="84" t="s">
        <v>571</v>
      </c>
      <c r="D248" s="85">
        <v>44.57</v>
      </c>
    </row>
    <row r="249" spans="1:4" ht="14.25">
      <c r="A249" s="82" t="s">
        <v>449</v>
      </c>
      <c r="B249" s="83" t="s">
        <v>693</v>
      </c>
      <c r="C249" s="84" t="s">
        <v>571</v>
      </c>
      <c r="D249" s="85">
        <v>409.37</v>
      </c>
    </row>
    <row r="250" spans="1:4" ht="14.25">
      <c r="A250" s="82" t="s">
        <v>450</v>
      </c>
      <c r="B250" s="83" t="s">
        <v>694</v>
      </c>
      <c r="C250" s="84" t="s">
        <v>571</v>
      </c>
      <c r="D250" s="85">
        <v>451.11</v>
      </c>
    </row>
    <row r="251" spans="1:4" ht="14.25">
      <c r="A251" s="82" t="s">
        <v>451</v>
      </c>
      <c r="B251" s="83" t="s">
        <v>694</v>
      </c>
      <c r="C251" s="84" t="s">
        <v>571</v>
      </c>
      <c r="D251" s="85">
        <v>477.89</v>
      </c>
    </row>
    <row r="252" spans="1:4" ht="14.25">
      <c r="A252" s="82" t="s">
        <v>452</v>
      </c>
      <c r="B252" s="83" t="s">
        <v>946</v>
      </c>
      <c r="C252" s="84" t="s">
        <v>571</v>
      </c>
      <c r="D252" s="85">
        <v>43.63</v>
      </c>
    </row>
    <row r="253" spans="1:4" ht="14.25">
      <c r="A253" s="82" t="s">
        <v>453</v>
      </c>
      <c r="B253" s="83" t="s">
        <v>947</v>
      </c>
      <c r="C253" s="84" t="s">
        <v>571</v>
      </c>
      <c r="D253" s="85">
        <v>35.45</v>
      </c>
    </row>
    <row r="254" spans="1:4" ht="14.25">
      <c r="A254" s="82" t="s">
        <v>454</v>
      </c>
      <c r="B254" s="83" t="s">
        <v>695</v>
      </c>
      <c r="C254" s="84" t="s">
        <v>571</v>
      </c>
      <c r="D254" s="85">
        <v>40.09</v>
      </c>
    </row>
    <row r="255" spans="1:4" ht="14.25">
      <c r="A255" s="82" t="s">
        <v>455</v>
      </c>
      <c r="B255" s="83" t="s">
        <v>948</v>
      </c>
      <c r="C255" s="84" t="s">
        <v>571</v>
      </c>
      <c r="D255" s="85">
        <v>99.05</v>
      </c>
    </row>
    <row r="256" spans="1:4" ht="14.25">
      <c r="A256" s="82" t="s">
        <v>456</v>
      </c>
      <c r="B256" s="83" t="s">
        <v>949</v>
      </c>
      <c r="C256" s="84" t="s">
        <v>571</v>
      </c>
      <c r="D256" s="85">
        <v>74.67</v>
      </c>
    </row>
    <row r="257" spans="1:4" ht="14.25">
      <c r="A257" s="82" t="s">
        <v>457</v>
      </c>
      <c r="B257" s="83" t="s">
        <v>950</v>
      </c>
      <c r="C257" s="84" t="s">
        <v>571</v>
      </c>
      <c r="D257" s="85">
        <v>77.77</v>
      </c>
    </row>
    <row r="258" spans="1:4" ht="14.25">
      <c r="A258" s="82" t="s">
        <v>458</v>
      </c>
      <c r="B258" s="83" t="s">
        <v>951</v>
      </c>
      <c r="C258" s="84" t="s">
        <v>571</v>
      </c>
      <c r="D258" s="85">
        <v>43.63</v>
      </c>
    </row>
    <row r="259" spans="1:4" ht="14.25">
      <c r="A259" s="82" t="s">
        <v>459</v>
      </c>
      <c r="B259" s="83" t="s">
        <v>952</v>
      </c>
      <c r="C259" s="84" t="s">
        <v>571</v>
      </c>
      <c r="D259" s="85">
        <v>35.45</v>
      </c>
    </row>
    <row r="260" spans="1:4" ht="14.25">
      <c r="A260" s="82" t="s">
        <v>460</v>
      </c>
      <c r="B260" s="83" t="s">
        <v>953</v>
      </c>
      <c r="C260" s="84" t="s">
        <v>571</v>
      </c>
      <c r="D260" s="85">
        <v>99.05</v>
      </c>
    </row>
    <row r="261" spans="1:4" ht="14.25">
      <c r="A261" s="82" t="s">
        <v>461</v>
      </c>
      <c r="B261" s="83" t="s">
        <v>696</v>
      </c>
      <c r="C261" s="84" t="s">
        <v>571</v>
      </c>
      <c r="D261" s="85">
        <v>69.73</v>
      </c>
    </row>
    <row r="262" spans="1:4" ht="14.25">
      <c r="A262" s="82" t="s">
        <v>462</v>
      </c>
      <c r="B262" s="83" t="s">
        <v>697</v>
      </c>
      <c r="C262" s="84" t="s">
        <v>571</v>
      </c>
      <c r="D262" s="85">
        <v>53.31</v>
      </c>
    </row>
    <row r="263" spans="1:4" ht="14.25">
      <c r="A263" s="82" t="s">
        <v>463</v>
      </c>
      <c r="B263" s="83" t="s">
        <v>698</v>
      </c>
      <c r="C263" s="84" t="s">
        <v>571</v>
      </c>
      <c r="D263" s="85">
        <v>81.23</v>
      </c>
    </row>
    <row r="264" spans="1:4" ht="14.25">
      <c r="A264" s="82" t="s">
        <v>464</v>
      </c>
      <c r="B264" s="83" t="s">
        <v>954</v>
      </c>
      <c r="C264" s="84" t="s">
        <v>571</v>
      </c>
      <c r="D264" s="85">
        <v>61.11</v>
      </c>
    </row>
    <row r="265" spans="1:4" ht="14.25">
      <c r="A265" s="82" t="s">
        <v>465</v>
      </c>
      <c r="B265" s="83" t="s">
        <v>955</v>
      </c>
      <c r="C265" s="84" t="s">
        <v>571</v>
      </c>
      <c r="D265" s="85">
        <v>55.01</v>
      </c>
    </row>
    <row r="266" spans="1:4" ht="14.25">
      <c r="A266" s="82" t="s">
        <v>466</v>
      </c>
      <c r="B266" s="83" t="s">
        <v>467</v>
      </c>
      <c r="C266" s="84" t="s">
        <v>571</v>
      </c>
      <c r="D266" s="85">
        <v>202.23</v>
      </c>
    </row>
    <row r="267" spans="1:4" ht="14.25">
      <c r="A267" s="82" t="s">
        <v>468</v>
      </c>
      <c r="B267" s="83" t="s">
        <v>1070</v>
      </c>
      <c r="C267" s="84" t="s">
        <v>571</v>
      </c>
      <c r="D267" s="85">
        <v>482.43</v>
      </c>
    </row>
    <row r="268" spans="1:4" ht="14.25">
      <c r="A268" s="82" t="s">
        <v>469</v>
      </c>
      <c r="B268" s="83" t="s">
        <v>1071</v>
      </c>
      <c r="C268" s="84" t="s">
        <v>571</v>
      </c>
      <c r="D268" s="85">
        <v>43.17</v>
      </c>
    </row>
    <row r="269" spans="1:4" ht="14.25">
      <c r="A269" s="82" t="s">
        <v>470</v>
      </c>
      <c r="B269" s="83" t="s">
        <v>471</v>
      </c>
      <c r="C269" s="84" t="s">
        <v>571</v>
      </c>
      <c r="D269" s="85">
        <v>48.11</v>
      </c>
    </row>
    <row r="270" spans="1:4" ht="14.25">
      <c r="A270" s="82" t="s">
        <v>472</v>
      </c>
      <c r="B270" s="83" t="s">
        <v>473</v>
      </c>
      <c r="C270" s="84" t="s">
        <v>571</v>
      </c>
      <c r="D270" s="85">
        <v>124.07</v>
      </c>
    </row>
    <row r="271" spans="1:4" ht="14.25">
      <c r="A271" s="82" t="s">
        <v>474</v>
      </c>
      <c r="B271" s="83" t="s">
        <v>475</v>
      </c>
      <c r="C271" s="84" t="s">
        <v>571</v>
      </c>
      <c r="D271" s="85">
        <v>87.15</v>
      </c>
    </row>
    <row r="272" spans="1:4" ht="14.25">
      <c r="A272" s="82" t="s">
        <v>476</v>
      </c>
      <c r="B272" s="83" t="s">
        <v>1072</v>
      </c>
      <c r="C272" s="84" t="s">
        <v>571</v>
      </c>
      <c r="D272" s="85">
        <v>1570.73</v>
      </c>
    </row>
    <row r="273" spans="1:4" ht="14.25">
      <c r="A273" s="82" t="s">
        <v>477</v>
      </c>
      <c r="B273" s="83" t="s">
        <v>1073</v>
      </c>
      <c r="C273" s="84" t="s">
        <v>571</v>
      </c>
      <c r="D273" s="85">
        <v>234.03</v>
      </c>
    </row>
    <row r="274" spans="1:4" ht="14.25">
      <c r="A274" s="82" t="s">
        <v>478</v>
      </c>
      <c r="B274" s="83" t="s">
        <v>1074</v>
      </c>
      <c r="C274" s="84" t="s">
        <v>571</v>
      </c>
      <c r="D274" s="85">
        <v>27.11</v>
      </c>
    </row>
    <row r="275" spans="1:4" ht="14.25">
      <c r="A275" s="82" t="s">
        <v>479</v>
      </c>
      <c r="B275" s="83" t="s">
        <v>480</v>
      </c>
      <c r="C275" s="84" t="s">
        <v>571</v>
      </c>
      <c r="D275" s="85">
        <v>48.87</v>
      </c>
    </row>
    <row r="276" spans="1:4" ht="14.25">
      <c r="A276" s="82" t="s">
        <v>481</v>
      </c>
      <c r="B276" s="83" t="s">
        <v>700</v>
      </c>
      <c r="C276" s="84" t="s">
        <v>571</v>
      </c>
      <c r="D276" s="85">
        <v>34.45</v>
      </c>
    </row>
    <row r="277" spans="1:4" ht="14.25">
      <c r="A277" s="82" t="s">
        <v>482</v>
      </c>
      <c r="B277" s="83" t="s">
        <v>701</v>
      </c>
      <c r="C277" s="84" t="s">
        <v>571</v>
      </c>
      <c r="D277" s="85">
        <v>252.15</v>
      </c>
    </row>
    <row r="278" spans="1:4" ht="14.25">
      <c r="A278" s="82" t="s">
        <v>483</v>
      </c>
      <c r="B278" s="83" t="s">
        <v>1075</v>
      </c>
      <c r="C278" s="84" t="s">
        <v>571</v>
      </c>
      <c r="D278" s="85">
        <v>50.17</v>
      </c>
    </row>
    <row r="279" spans="1:4" ht="14.25">
      <c r="A279" s="82" t="s">
        <v>484</v>
      </c>
      <c r="B279" s="83" t="s">
        <v>1076</v>
      </c>
      <c r="C279" s="84" t="s">
        <v>571</v>
      </c>
      <c r="D279" s="85">
        <v>210.39</v>
      </c>
    </row>
    <row r="280" spans="1:4" ht="14.25">
      <c r="A280" s="82" t="s">
        <v>485</v>
      </c>
      <c r="B280" s="83" t="s">
        <v>1077</v>
      </c>
      <c r="C280" s="84" t="s">
        <v>571</v>
      </c>
      <c r="D280" s="85">
        <v>424.51</v>
      </c>
    </row>
    <row r="281" spans="1:4" ht="14.25">
      <c r="A281" s="82" t="s">
        <v>486</v>
      </c>
      <c r="B281" s="83" t="s">
        <v>1078</v>
      </c>
      <c r="C281" s="84" t="s">
        <v>571</v>
      </c>
      <c r="D281" s="85">
        <v>40.09</v>
      </c>
    </row>
    <row r="282" spans="1:4" ht="14.25">
      <c r="A282" s="82" t="s">
        <v>487</v>
      </c>
      <c r="B282" s="83" t="s">
        <v>1079</v>
      </c>
      <c r="C282" s="84" t="s">
        <v>571</v>
      </c>
      <c r="D282" s="85">
        <v>50.55</v>
      </c>
    </row>
    <row r="283" spans="1:4" ht="14.25">
      <c r="A283" s="82" t="s">
        <v>488</v>
      </c>
      <c r="B283" s="83" t="s">
        <v>489</v>
      </c>
      <c r="C283" s="84" t="s">
        <v>571</v>
      </c>
      <c r="D283" s="85">
        <v>111.59</v>
      </c>
    </row>
    <row r="284" spans="1:4" ht="14.25">
      <c r="A284" s="82" t="s">
        <v>490</v>
      </c>
      <c r="B284" s="83" t="s">
        <v>1080</v>
      </c>
      <c r="C284" s="84" t="s">
        <v>571</v>
      </c>
      <c r="D284" s="85">
        <v>89.87</v>
      </c>
    </row>
    <row r="285" spans="1:4" ht="14.25">
      <c r="A285" s="82" t="s">
        <v>491</v>
      </c>
      <c r="B285" s="83" t="s">
        <v>1081</v>
      </c>
      <c r="C285" s="84" t="s">
        <v>571</v>
      </c>
      <c r="D285" s="85">
        <v>2572.03</v>
      </c>
    </row>
    <row r="286" spans="1:4" ht="14.25">
      <c r="A286" s="82" t="s">
        <v>492</v>
      </c>
      <c r="B286" s="83" t="s">
        <v>1082</v>
      </c>
      <c r="C286" s="84" t="s">
        <v>571</v>
      </c>
      <c r="D286" s="85">
        <v>215.13</v>
      </c>
    </row>
    <row r="287" spans="1:4" ht="14.25">
      <c r="A287" s="82" t="s">
        <v>493</v>
      </c>
      <c r="B287" s="83" t="s">
        <v>1083</v>
      </c>
      <c r="C287" s="84" t="s">
        <v>571</v>
      </c>
      <c r="D287" s="85">
        <v>23.43</v>
      </c>
    </row>
    <row r="288" spans="1:4" ht="14.25">
      <c r="A288" s="82" t="s">
        <v>494</v>
      </c>
      <c r="B288" s="83" t="s">
        <v>702</v>
      </c>
      <c r="C288" s="84" t="s">
        <v>571</v>
      </c>
      <c r="D288" s="85">
        <v>273.23</v>
      </c>
    </row>
    <row r="289" spans="1:4" ht="14.25">
      <c r="A289" s="82" t="s">
        <v>495</v>
      </c>
      <c r="B289" s="83" t="s">
        <v>703</v>
      </c>
      <c r="C289" s="84" t="s">
        <v>571</v>
      </c>
      <c r="D289" s="85">
        <v>348.63</v>
      </c>
    </row>
    <row r="290" spans="1:4" ht="14.25">
      <c r="A290" s="82" t="s">
        <v>496</v>
      </c>
      <c r="B290" s="83" t="s">
        <v>157</v>
      </c>
      <c r="C290" s="84" t="s">
        <v>571</v>
      </c>
      <c r="D290" s="85">
        <v>2961.25</v>
      </c>
    </row>
    <row r="291" spans="1:4" ht="14.25">
      <c r="A291" s="82" t="s">
        <v>497</v>
      </c>
      <c r="B291" s="83" t="s">
        <v>704</v>
      </c>
      <c r="C291" s="84" t="s">
        <v>571</v>
      </c>
      <c r="D291" s="85">
        <v>348.59</v>
      </c>
    </row>
  </sheetData>
  <mergeCells count="1">
    <mergeCell ref="A3: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69"/>
  <sheetViews>
    <sheetView workbookViewId="0" topLeftCell="A1">
      <selection activeCell="I61" sqref="I61"/>
    </sheetView>
  </sheetViews>
  <sheetFormatPr defaultColWidth="9.00390625" defaultRowHeight="12.75"/>
  <cols>
    <col min="1" max="1" width="4.375" style="0" customWidth="1"/>
    <col min="2" max="2" width="32.875" style="0" customWidth="1"/>
  </cols>
  <sheetData>
    <row r="1" spans="2:9" ht="18.75" customHeight="1" thickBot="1">
      <c r="B1" s="189" t="s">
        <v>339</v>
      </c>
      <c r="C1" s="190"/>
      <c r="D1" s="190"/>
      <c r="E1" s="190"/>
      <c r="F1" s="190"/>
      <c r="G1" s="190"/>
      <c r="H1" s="190"/>
      <c r="I1" s="190"/>
    </row>
    <row r="2" spans="2:9" ht="18.75" thickBot="1">
      <c r="B2" s="189" t="s">
        <v>340</v>
      </c>
      <c r="C2" s="190"/>
      <c r="D2" s="190"/>
      <c r="E2" s="190"/>
      <c r="F2" s="190"/>
      <c r="G2" s="190"/>
      <c r="H2" s="190"/>
      <c r="I2" s="190"/>
    </row>
    <row r="3" spans="2:9" ht="17.25" thickBot="1">
      <c r="B3" s="182"/>
      <c r="C3" s="183"/>
      <c r="D3" s="183"/>
      <c r="E3" s="183"/>
      <c r="F3" s="183"/>
      <c r="G3" s="183"/>
      <c r="H3" s="183"/>
      <c r="I3" s="183"/>
    </row>
    <row r="4" spans="2:9" ht="13.5" thickBot="1">
      <c r="B4" s="33" t="s">
        <v>158</v>
      </c>
      <c r="C4" s="184"/>
      <c r="D4" s="185"/>
      <c r="E4" s="185"/>
      <c r="F4" s="186"/>
      <c r="G4" s="34"/>
      <c r="H4" s="187" t="s">
        <v>342</v>
      </c>
      <c r="I4" s="188"/>
    </row>
    <row r="5" spans="2:9" ht="13.5" thickBot="1">
      <c r="B5" s="35" t="s">
        <v>159</v>
      </c>
      <c r="C5" s="184"/>
      <c r="D5" s="185"/>
      <c r="E5" s="185"/>
      <c r="F5" s="186"/>
      <c r="G5" s="36"/>
      <c r="H5" s="187" t="s">
        <v>342</v>
      </c>
      <c r="I5" s="188"/>
    </row>
    <row r="6" spans="2:9" ht="13.5" thickBot="1">
      <c r="B6" s="35" t="s">
        <v>160</v>
      </c>
      <c r="C6" s="184"/>
      <c r="D6" s="185"/>
      <c r="E6" s="185"/>
      <c r="F6" s="186"/>
      <c r="G6" s="36"/>
      <c r="H6" s="187" t="s">
        <v>342</v>
      </c>
      <c r="I6" s="188"/>
    </row>
    <row r="7" spans="2:9" ht="13.5" thickBot="1">
      <c r="B7" s="35" t="s">
        <v>161</v>
      </c>
      <c r="C7" s="184"/>
      <c r="D7" s="185"/>
      <c r="E7" s="185"/>
      <c r="F7" s="186"/>
      <c r="G7" s="36"/>
      <c r="H7" s="187" t="s">
        <v>342</v>
      </c>
      <c r="I7" s="188"/>
    </row>
    <row r="8" spans="2:9" ht="13.5" thickBot="1">
      <c r="B8" s="35" t="s">
        <v>162</v>
      </c>
      <c r="C8" s="184"/>
      <c r="D8" s="185"/>
      <c r="E8" s="185"/>
      <c r="F8" s="186"/>
      <c r="G8" s="36"/>
      <c r="H8" s="187" t="s">
        <v>342</v>
      </c>
      <c r="I8" s="188"/>
    </row>
    <row r="9" spans="2:9" ht="13.5" thickBot="1">
      <c r="B9" s="35" t="s">
        <v>163</v>
      </c>
      <c r="C9" s="184" t="s">
        <v>164</v>
      </c>
      <c r="D9" s="185"/>
      <c r="E9" s="185"/>
      <c r="F9" s="186"/>
      <c r="G9" s="36"/>
      <c r="H9" s="187" t="s">
        <v>342</v>
      </c>
      <c r="I9" s="188"/>
    </row>
    <row r="10" spans="2:9" ht="13.5" thickBot="1">
      <c r="B10" s="35" t="s">
        <v>163</v>
      </c>
      <c r="C10" s="184" t="s">
        <v>736</v>
      </c>
      <c r="D10" s="185"/>
      <c r="E10" s="185"/>
      <c r="F10" s="186"/>
      <c r="G10" s="36"/>
      <c r="H10" s="187" t="s">
        <v>342</v>
      </c>
      <c r="I10" s="188"/>
    </row>
    <row r="11" spans="2:9" ht="13.5" thickBot="1">
      <c r="B11" s="35" t="s">
        <v>163</v>
      </c>
      <c r="C11" s="184" t="s">
        <v>121</v>
      </c>
      <c r="D11" s="185"/>
      <c r="E11" s="185"/>
      <c r="F11" s="186"/>
      <c r="G11" s="36"/>
      <c r="H11" s="187" t="s">
        <v>342</v>
      </c>
      <c r="I11" s="188"/>
    </row>
    <row r="12" spans="2:9" ht="13.5" thickBot="1">
      <c r="B12" s="35" t="s">
        <v>163</v>
      </c>
      <c r="C12" s="184" t="s">
        <v>724</v>
      </c>
      <c r="D12" s="185"/>
      <c r="E12" s="185"/>
      <c r="F12" s="186"/>
      <c r="G12" s="36"/>
      <c r="H12" s="187" t="s">
        <v>342</v>
      </c>
      <c r="I12" s="188"/>
    </row>
    <row r="13" spans="2:9" ht="13.5" thickBot="1">
      <c r="B13" s="35" t="s">
        <v>163</v>
      </c>
      <c r="C13" s="184" t="s">
        <v>123</v>
      </c>
      <c r="D13" s="185"/>
      <c r="E13" s="185"/>
      <c r="F13" s="186"/>
      <c r="G13" s="36"/>
      <c r="H13" s="187" t="s">
        <v>342</v>
      </c>
      <c r="I13" s="188"/>
    </row>
    <row r="14" spans="2:9" ht="13.5" thickBot="1">
      <c r="B14" s="35" t="s">
        <v>163</v>
      </c>
      <c r="C14" s="184" t="s">
        <v>122</v>
      </c>
      <c r="D14" s="185"/>
      <c r="E14" s="185"/>
      <c r="F14" s="186"/>
      <c r="G14" s="36"/>
      <c r="H14" s="187" t="s">
        <v>342</v>
      </c>
      <c r="I14" s="188"/>
    </row>
    <row r="15" spans="2:9" ht="13.5" thickBot="1">
      <c r="B15" s="35" t="s">
        <v>163</v>
      </c>
      <c r="C15" s="184" t="s">
        <v>735</v>
      </c>
      <c r="D15" s="185"/>
      <c r="E15" s="185"/>
      <c r="F15" s="186"/>
      <c r="G15" s="36"/>
      <c r="H15" s="187" t="s">
        <v>342</v>
      </c>
      <c r="I15" s="188"/>
    </row>
    <row r="16" spans="2:9" ht="13.5" thickBot="1">
      <c r="B16" s="35" t="s">
        <v>165</v>
      </c>
      <c r="C16" s="184" t="s">
        <v>122</v>
      </c>
      <c r="D16" s="185"/>
      <c r="E16" s="185"/>
      <c r="F16" s="186"/>
      <c r="G16" s="36"/>
      <c r="H16" s="187" t="s">
        <v>342</v>
      </c>
      <c r="I16" s="188"/>
    </row>
    <row r="17" spans="2:9" ht="13.5" customHeight="1" thickBot="1">
      <c r="B17" s="35" t="s">
        <v>166</v>
      </c>
      <c r="C17" s="184" t="s">
        <v>743</v>
      </c>
      <c r="D17" s="185"/>
      <c r="E17" s="185"/>
      <c r="F17" s="186"/>
      <c r="G17" s="36"/>
      <c r="H17" s="187" t="s">
        <v>342</v>
      </c>
      <c r="I17" s="188"/>
    </row>
    <row r="18" spans="2:9" ht="13.5" customHeight="1" thickBot="1">
      <c r="B18" s="35" t="s">
        <v>167</v>
      </c>
      <c r="C18" s="184" t="s">
        <v>743</v>
      </c>
      <c r="D18" s="185"/>
      <c r="E18" s="185"/>
      <c r="F18" s="186"/>
      <c r="G18" s="36"/>
      <c r="H18" s="187" t="s">
        <v>342</v>
      </c>
      <c r="I18" s="188"/>
    </row>
    <row r="19" spans="2:9" ht="13.5" thickBot="1">
      <c r="B19" s="35" t="s">
        <v>168</v>
      </c>
      <c r="C19" s="184" t="s">
        <v>164</v>
      </c>
      <c r="D19" s="185"/>
      <c r="E19" s="185"/>
      <c r="F19" s="186"/>
      <c r="G19" s="36"/>
      <c r="H19" s="187" t="s">
        <v>342</v>
      </c>
      <c r="I19" s="188"/>
    </row>
    <row r="20" spans="2:9" ht="13.5" thickBot="1">
      <c r="B20" s="35" t="s">
        <v>168</v>
      </c>
      <c r="C20" s="184" t="s">
        <v>123</v>
      </c>
      <c r="D20" s="185"/>
      <c r="E20" s="185"/>
      <c r="F20" s="186"/>
      <c r="G20" s="36"/>
      <c r="H20" s="187" t="s">
        <v>342</v>
      </c>
      <c r="I20" s="188"/>
    </row>
    <row r="21" spans="2:9" ht="13.5" thickBot="1">
      <c r="B21" s="35" t="s">
        <v>168</v>
      </c>
      <c r="C21" s="184" t="s">
        <v>736</v>
      </c>
      <c r="D21" s="185"/>
      <c r="E21" s="185"/>
      <c r="F21" s="186"/>
      <c r="G21" s="36"/>
      <c r="H21" s="187" t="s">
        <v>342</v>
      </c>
      <c r="I21" s="188"/>
    </row>
    <row r="22" spans="2:9" ht="13.5" thickBot="1">
      <c r="B22" s="35" t="s">
        <v>168</v>
      </c>
      <c r="C22" s="184" t="s">
        <v>728</v>
      </c>
      <c r="D22" s="185"/>
      <c r="E22" s="185"/>
      <c r="F22" s="186"/>
      <c r="G22" s="36"/>
      <c r="H22" s="187" t="s">
        <v>342</v>
      </c>
      <c r="I22" s="188"/>
    </row>
    <row r="23" spans="2:9" ht="13.5" thickBot="1">
      <c r="B23" s="35" t="s">
        <v>168</v>
      </c>
      <c r="C23" s="184" t="s">
        <v>1084</v>
      </c>
      <c r="D23" s="185"/>
      <c r="E23" s="185"/>
      <c r="F23" s="186"/>
      <c r="G23" s="36"/>
      <c r="H23" s="187" t="s">
        <v>342</v>
      </c>
      <c r="I23" s="188"/>
    </row>
    <row r="24" spans="2:9" ht="13.5" thickBot="1">
      <c r="B24" s="35" t="s">
        <v>168</v>
      </c>
      <c r="C24" s="184" t="s">
        <v>724</v>
      </c>
      <c r="D24" s="185"/>
      <c r="E24" s="185"/>
      <c r="F24" s="186"/>
      <c r="G24" s="36"/>
      <c r="H24" s="187" t="s">
        <v>342</v>
      </c>
      <c r="I24" s="188"/>
    </row>
    <row r="25" spans="2:9" ht="13.5" thickBot="1">
      <c r="B25" s="35" t="s">
        <v>168</v>
      </c>
      <c r="C25" s="184" t="s">
        <v>122</v>
      </c>
      <c r="D25" s="185"/>
      <c r="E25" s="185"/>
      <c r="F25" s="186"/>
      <c r="G25" s="36"/>
      <c r="H25" s="187" t="s">
        <v>342</v>
      </c>
      <c r="I25" s="188"/>
    </row>
    <row r="26" spans="2:9" ht="13.5" thickBot="1">
      <c r="B26" s="35" t="s">
        <v>169</v>
      </c>
      <c r="C26" s="184" t="s">
        <v>164</v>
      </c>
      <c r="D26" s="185"/>
      <c r="E26" s="185"/>
      <c r="F26" s="186"/>
      <c r="G26" s="36"/>
      <c r="H26" s="187" t="s">
        <v>342</v>
      </c>
      <c r="I26" s="188"/>
    </row>
    <row r="27" spans="2:9" ht="13.5" thickBot="1">
      <c r="B27" s="35" t="s">
        <v>180</v>
      </c>
      <c r="C27" s="184" t="s">
        <v>181</v>
      </c>
      <c r="D27" s="185"/>
      <c r="E27" s="185"/>
      <c r="F27" s="186"/>
      <c r="G27" s="36"/>
      <c r="H27" s="187" t="s">
        <v>342</v>
      </c>
      <c r="I27" s="188"/>
    </row>
    <row r="28" spans="2:9" ht="13.5" customHeight="1" thickBot="1">
      <c r="B28" s="35" t="s">
        <v>180</v>
      </c>
      <c r="C28" s="184" t="s">
        <v>737</v>
      </c>
      <c r="D28" s="185"/>
      <c r="E28" s="185"/>
      <c r="F28" s="186"/>
      <c r="G28" s="36"/>
      <c r="H28" s="187" t="s">
        <v>342</v>
      </c>
      <c r="I28" s="188"/>
    </row>
    <row r="29" spans="2:9" ht="13.5" thickBot="1">
      <c r="B29" s="35" t="s">
        <v>180</v>
      </c>
      <c r="C29" s="184" t="s">
        <v>722</v>
      </c>
      <c r="D29" s="185"/>
      <c r="E29" s="185"/>
      <c r="F29" s="186"/>
      <c r="G29" s="36"/>
      <c r="H29" s="187" t="s">
        <v>342</v>
      </c>
      <c r="I29" s="188"/>
    </row>
    <row r="30" spans="2:9" ht="13.5" thickBot="1">
      <c r="B30" s="35" t="s">
        <v>180</v>
      </c>
      <c r="C30" s="184" t="s">
        <v>182</v>
      </c>
      <c r="D30" s="185"/>
      <c r="E30" s="185"/>
      <c r="F30" s="186"/>
      <c r="G30" s="36"/>
      <c r="H30" s="187" t="s">
        <v>342</v>
      </c>
      <c r="I30" s="188"/>
    </row>
    <row r="31" spans="2:9" ht="13.5" thickBot="1">
      <c r="B31" s="35" t="s">
        <v>180</v>
      </c>
      <c r="C31" s="184" t="s">
        <v>183</v>
      </c>
      <c r="D31" s="185"/>
      <c r="E31" s="185"/>
      <c r="F31" s="186"/>
      <c r="G31" s="36"/>
      <c r="H31" s="187" t="s">
        <v>342</v>
      </c>
      <c r="I31" s="188"/>
    </row>
    <row r="32" spans="2:9" ht="13.5" thickBot="1">
      <c r="B32" s="35" t="s">
        <v>180</v>
      </c>
      <c r="C32" s="184" t="s">
        <v>184</v>
      </c>
      <c r="D32" s="185"/>
      <c r="E32" s="185"/>
      <c r="F32" s="186"/>
      <c r="G32" s="36"/>
      <c r="H32" s="187" t="s">
        <v>342</v>
      </c>
      <c r="I32" s="188"/>
    </row>
    <row r="33" spans="2:9" ht="13.5" thickBot="1">
      <c r="B33" s="35" t="s">
        <v>169</v>
      </c>
      <c r="C33" s="184" t="s">
        <v>723</v>
      </c>
      <c r="D33" s="185"/>
      <c r="E33" s="185"/>
      <c r="F33" s="186"/>
      <c r="G33" s="36"/>
      <c r="H33" s="187" t="s">
        <v>342</v>
      </c>
      <c r="I33" s="188"/>
    </row>
    <row r="34" spans="2:9" ht="13.5" thickBot="1">
      <c r="B34" s="35" t="s">
        <v>185</v>
      </c>
      <c r="C34" s="184"/>
      <c r="D34" s="185"/>
      <c r="E34" s="185"/>
      <c r="F34" s="186"/>
      <c r="G34" s="36"/>
      <c r="H34" s="187" t="s">
        <v>342</v>
      </c>
      <c r="I34" s="188"/>
    </row>
    <row r="35" spans="2:9" ht="13.5" thickBot="1">
      <c r="B35" s="35" t="s">
        <v>186</v>
      </c>
      <c r="C35" s="184"/>
      <c r="D35" s="185"/>
      <c r="E35" s="185"/>
      <c r="F35" s="186"/>
      <c r="G35" s="36"/>
      <c r="H35" s="187" t="s">
        <v>342</v>
      </c>
      <c r="I35" s="188"/>
    </row>
    <row r="36" spans="2:9" ht="13.5" thickBot="1">
      <c r="B36" s="35" t="s">
        <v>187</v>
      </c>
      <c r="C36" s="184" t="s">
        <v>569</v>
      </c>
      <c r="D36" s="185"/>
      <c r="E36" s="185"/>
      <c r="F36" s="186"/>
      <c r="G36" s="36"/>
      <c r="H36" s="187" t="s">
        <v>342</v>
      </c>
      <c r="I36" s="188"/>
    </row>
    <row r="37" spans="2:9" ht="13.5" customHeight="1" thickBot="1">
      <c r="B37" s="35" t="s">
        <v>187</v>
      </c>
      <c r="C37" s="184" t="s">
        <v>568</v>
      </c>
      <c r="D37" s="185"/>
      <c r="E37" s="185"/>
      <c r="F37" s="186"/>
      <c r="G37" s="36"/>
      <c r="H37" s="187" t="s">
        <v>342</v>
      </c>
      <c r="I37" s="188"/>
    </row>
    <row r="38" spans="2:9" ht="13.5" thickBot="1">
      <c r="B38" s="35" t="s">
        <v>188</v>
      </c>
      <c r="C38" s="184" t="s">
        <v>721</v>
      </c>
      <c r="D38" s="185"/>
      <c r="E38" s="185"/>
      <c r="F38" s="186"/>
      <c r="G38" s="36"/>
      <c r="H38" s="187" t="s">
        <v>342</v>
      </c>
      <c r="I38" s="188"/>
    </row>
    <row r="39" spans="2:9" ht="13.5" customHeight="1" thickBot="1">
      <c r="B39" s="35" t="s">
        <v>188</v>
      </c>
      <c r="C39" s="184" t="s">
        <v>189</v>
      </c>
      <c r="D39" s="185"/>
      <c r="E39" s="185"/>
      <c r="F39" s="186"/>
      <c r="G39" s="36"/>
      <c r="H39" s="187" t="s">
        <v>342</v>
      </c>
      <c r="I39" s="188"/>
    </row>
    <row r="40" spans="2:9" ht="13.5" thickBot="1">
      <c r="B40" s="35" t="s">
        <v>188</v>
      </c>
      <c r="C40" s="184" t="s">
        <v>736</v>
      </c>
      <c r="D40" s="185"/>
      <c r="E40" s="185"/>
      <c r="F40" s="186"/>
      <c r="G40" s="36"/>
      <c r="H40" s="187" t="s">
        <v>342</v>
      </c>
      <c r="I40" s="188"/>
    </row>
    <row r="41" spans="2:9" ht="12.75">
      <c r="B41" s="95"/>
      <c r="C41" s="96"/>
      <c r="D41" s="96"/>
      <c r="E41" s="96"/>
      <c r="F41" s="96"/>
      <c r="G41" s="97"/>
      <c r="H41" s="97"/>
      <c r="I41" s="97"/>
    </row>
    <row r="42" ht="12.75">
      <c r="B42" s="98" t="s">
        <v>341</v>
      </c>
    </row>
    <row r="43" spans="1:9" ht="15.75">
      <c r="A43" s="175" t="s">
        <v>540</v>
      </c>
      <c r="B43" s="191"/>
      <c r="C43" s="191"/>
      <c r="D43" s="191"/>
      <c r="E43" s="191"/>
      <c r="F43" s="191"/>
      <c r="G43" s="191"/>
      <c r="H43" s="191"/>
      <c r="I43" s="192"/>
    </row>
    <row r="44" spans="1:9" ht="12.75">
      <c r="A44" s="168"/>
      <c r="B44" s="170" t="s">
        <v>506</v>
      </c>
      <c r="C44" s="172" t="s">
        <v>507</v>
      </c>
      <c r="D44" s="173"/>
      <c r="E44" s="173"/>
      <c r="F44" s="173"/>
      <c r="G44" s="173"/>
      <c r="H44" s="174"/>
      <c r="I44" s="65" t="s">
        <v>508</v>
      </c>
    </row>
    <row r="45" spans="1:9" ht="15">
      <c r="A45" s="169"/>
      <c r="B45" s="171"/>
      <c r="C45" s="81" t="s">
        <v>509</v>
      </c>
      <c r="D45" s="81" t="s">
        <v>541</v>
      </c>
      <c r="E45" s="81" t="s">
        <v>542</v>
      </c>
      <c r="F45" s="81" t="s">
        <v>512</v>
      </c>
      <c r="G45" s="81" t="s">
        <v>543</v>
      </c>
      <c r="H45" s="81" t="s">
        <v>544</v>
      </c>
      <c r="I45" s="66" t="s">
        <v>515</v>
      </c>
    </row>
    <row r="46" spans="1:9" ht="15">
      <c r="A46" s="40"/>
      <c r="B46" s="77" t="s">
        <v>789</v>
      </c>
      <c r="C46" s="78">
        <f aca="true" t="shared" si="0" ref="C46:C51">I46*250+450</f>
        <v>15172.5</v>
      </c>
      <c r="D46" s="78">
        <f aca="true" t="shared" si="1" ref="D46:D51">I46*80+395</f>
        <v>5106.2</v>
      </c>
      <c r="E46" s="78">
        <f aca="true" t="shared" si="2" ref="E46:E51">I46*30+175</f>
        <v>1941.7</v>
      </c>
      <c r="F46" s="78">
        <f aca="true" t="shared" si="3" ref="F46:F51">I46*10+65</f>
        <v>653.9</v>
      </c>
      <c r="G46" s="78">
        <f aca="true" t="shared" si="4" ref="G46:G51">I46*5+65</f>
        <v>359.45</v>
      </c>
      <c r="H46" s="78">
        <f aca="true" t="shared" si="5" ref="H46:H51">I46*3+65</f>
        <v>241.67000000000002</v>
      </c>
      <c r="I46" s="78">
        <v>58.89</v>
      </c>
    </row>
    <row r="47" spans="1:9" ht="15">
      <c r="A47" s="40"/>
      <c r="B47" s="77" t="s">
        <v>545</v>
      </c>
      <c r="C47" s="78">
        <f t="shared" si="0"/>
        <v>15077.5</v>
      </c>
      <c r="D47" s="78">
        <f t="shared" si="1"/>
        <v>5075.8</v>
      </c>
      <c r="E47" s="78">
        <f t="shared" si="2"/>
        <v>1930.3</v>
      </c>
      <c r="F47" s="78">
        <f t="shared" si="3"/>
        <v>650.1</v>
      </c>
      <c r="G47" s="78">
        <f t="shared" si="4"/>
        <v>357.55</v>
      </c>
      <c r="H47" s="78">
        <f t="shared" si="5"/>
        <v>240.53</v>
      </c>
      <c r="I47" s="78">
        <v>58.51</v>
      </c>
    </row>
    <row r="48" spans="1:9" ht="15">
      <c r="A48" s="40"/>
      <c r="B48" s="77" t="s">
        <v>546</v>
      </c>
      <c r="C48" s="78">
        <f t="shared" si="0"/>
        <v>15727.5</v>
      </c>
      <c r="D48" s="78">
        <f t="shared" si="1"/>
        <v>5283.8</v>
      </c>
      <c r="E48" s="78">
        <f t="shared" si="2"/>
        <v>2008.3</v>
      </c>
      <c r="F48" s="78">
        <f t="shared" si="3"/>
        <v>676.1</v>
      </c>
      <c r="G48" s="78">
        <f t="shared" si="4"/>
        <v>370.55</v>
      </c>
      <c r="H48" s="78">
        <f t="shared" si="5"/>
        <v>248.32999999999998</v>
      </c>
      <c r="I48" s="78">
        <v>61.11</v>
      </c>
    </row>
    <row r="49" spans="1:9" ht="15">
      <c r="A49" s="40"/>
      <c r="B49" s="79" t="s">
        <v>547</v>
      </c>
      <c r="C49" s="78">
        <f t="shared" si="0"/>
        <v>28847.5</v>
      </c>
      <c r="D49" s="78">
        <f t="shared" si="1"/>
        <v>9482.2</v>
      </c>
      <c r="E49" s="78">
        <f t="shared" si="2"/>
        <v>3582.7000000000003</v>
      </c>
      <c r="F49" s="78">
        <f t="shared" si="3"/>
        <v>1200.9</v>
      </c>
      <c r="G49" s="78">
        <f t="shared" si="4"/>
        <v>632.95</v>
      </c>
      <c r="H49" s="78">
        <f t="shared" si="5"/>
        <v>405.77</v>
      </c>
      <c r="I49" s="78">
        <v>113.59</v>
      </c>
    </row>
    <row r="50" spans="1:9" ht="15">
      <c r="A50" s="40"/>
      <c r="B50" s="79" t="s">
        <v>548</v>
      </c>
      <c r="C50" s="78">
        <f t="shared" si="0"/>
        <v>28402.5</v>
      </c>
      <c r="D50" s="78">
        <f t="shared" si="1"/>
        <v>9339.8</v>
      </c>
      <c r="E50" s="78">
        <f t="shared" si="2"/>
        <v>3529.3</v>
      </c>
      <c r="F50" s="78">
        <f t="shared" si="3"/>
        <v>1183.1</v>
      </c>
      <c r="G50" s="78">
        <f t="shared" si="4"/>
        <v>624.05</v>
      </c>
      <c r="H50" s="78">
        <f t="shared" si="5"/>
        <v>400.43</v>
      </c>
      <c r="I50" s="78">
        <v>111.81</v>
      </c>
    </row>
    <row r="51" spans="1:9" ht="15">
      <c r="A51" s="40"/>
      <c r="B51" s="77" t="s">
        <v>549</v>
      </c>
      <c r="C51" s="78">
        <f t="shared" si="0"/>
        <v>28922.5</v>
      </c>
      <c r="D51" s="78">
        <f t="shared" si="1"/>
        <v>9506.2</v>
      </c>
      <c r="E51" s="78">
        <f t="shared" si="2"/>
        <v>3591.7</v>
      </c>
      <c r="F51" s="78">
        <f t="shared" si="3"/>
        <v>1203.9</v>
      </c>
      <c r="G51" s="78">
        <f t="shared" si="4"/>
        <v>634.45</v>
      </c>
      <c r="H51" s="78">
        <f t="shared" si="5"/>
        <v>406.67</v>
      </c>
      <c r="I51" s="78">
        <v>113.89</v>
      </c>
    </row>
    <row r="52" spans="1:9" ht="15.75">
      <c r="A52" s="175" t="s">
        <v>550</v>
      </c>
      <c r="B52" s="191"/>
      <c r="C52" s="191"/>
      <c r="D52" s="191"/>
      <c r="E52" s="191"/>
      <c r="F52" s="191"/>
      <c r="G52" s="191"/>
      <c r="H52" s="191"/>
      <c r="I52" s="192"/>
    </row>
    <row r="53" spans="1:9" ht="12.75">
      <c r="A53" s="168"/>
      <c r="B53" s="170" t="s">
        <v>506</v>
      </c>
      <c r="C53" s="172" t="s">
        <v>507</v>
      </c>
      <c r="D53" s="173"/>
      <c r="E53" s="173"/>
      <c r="F53" s="173"/>
      <c r="G53" s="173"/>
      <c r="H53" s="174"/>
      <c r="I53" s="65" t="s">
        <v>508</v>
      </c>
    </row>
    <row r="54" spans="1:9" ht="15">
      <c r="A54" s="169"/>
      <c r="B54" s="171"/>
      <c r="C54" s="81" t="s">
        <v>509</v>
      </c>
      <c r="D54" s="81" t="s">
        <v>541</v>
      </c>
      <c r="E54" s="81" t="s">
        <v>542</v>
      </c>
      <c r="F54" s="81" t="s">
        <v>512</v>
      </c>
      <c r="G54" s="81" t="s">
        <v>543</v>
      </c>
      <c r="H54" s="81" t="s">
        <v>544</v>
      </c>
      <c r="I54" s="66" t="s">
        <v>515</v>
      </c>
    </row>
    <row r="55" spans="1:9" ht="15">
      <c r="A55" s="40"/>
      <c r="B55" s="77" t="s">
        <v>789</v>
      </c>
      <c r="C55" s="78">
        <f>I55*250+450</f>
        <v>9567.5</v>
      </c>
      <c r="D55" s="78">
        <f>I55*80+395</f>
        <v>3312.6</v>
      </c>
      <c r="E55" s="78">
        <f>I55*30+175</f>
        <v>1269.1</v>
      </c>
      <c r="F55" s="78">
        <f>I55*10+65</f>
        <v>429.7</v>
      </c>
      <c r="G55" s="78">
        <f>I55*5+65</f>
        <v>247.35</v>
      </c>
      <c r="H55" s="78">
        <f>I55*3+65</f>
        <v>174.41</v>
      </c>
      <c r="I55" s="78">
        <v>36.47</v>
      </c>
    </row>
    <row r="56" spans="1:9" ht="15">
      <c r="A56" s="40"/>
      <c r="B56" s="77" t="s">
        <v>545</v>
      </c>
      <c r="C56" s="78">
        <f>I56*250+450</f>
        <v>10347.5</v>
      </c>
      <c r="D56" s="78">
        <f>I56*80+395</f>
        <v>3562.2000000000003</v>
      </c>
      <c r="E56" s="78">
        <f>I56*30+175</f>
        <v>1362.7</v>
      </c>
      <c r="F56" s="78">
        <f>I56*10+65</f>
        <v>460.90000000000003</v>
      </c>
      <c r="G56" s="78">
        <f>I56*5+65</f>
        <v>262.95000000000005</v>
      </c>
      <c r="H56" s="78">
        <f>I56*3+65</f>
        <v>183.77</v>
      </c>
      <c r="I56" s="78">
        <v>39.59</v>
      </c>
    </row>
    <row r="57" spans="1:9" ht="15">
      <c r="A57" s="40"/>
      <c r="B57" s="77" t="s">
        <v>546</v>
      </c>
      <c r="C57" s="78">
        <f>I57*250+450</f>
        <v>10712.5</v>
      </c>
      <c r="D57" s="78">
        <f>I57*80+395</f>
        <v>3679</v>
      </c>
      <c r="E57" s="78">
        <f>I57*30+175</f>
        <v>1406.5</v>
      </c>
      <c r="F57" s="78">
        <f>I57*10+65</f>
        <v>475.5</v>
      </c>
      <c r="G57" s="78">
        <f>I57*5+65</f>
        <v>270.25</v>
      </c>
      <c r="H57" s="78">
        <f>I57*3+65</f>
        <v>188.14999999999998</v>
      </c>
      <c r="I57" s="78">
        <v>41.05</v>
      </c>
    </row>
    <row r="58" spans="1:9" ht="15.75">
      <c r="A58" s="175" t="s">
        <v>551</v>
      </c>
      <c r="B58" s="191"/>
      <c r="C58" s="191"/>
      <c r="D58" s="191"/>
      <c r="E58" s="191"/>
      <c r="F58" s="191"/>
      <c r="G58" s="191"/>
      <c r="H58" s="191"/>
      <c r="I58" s="192"/>
    </row>
    <row r="59" spans="1:9" ht="12.75">
      <c r="A59" s="168"/>
      <c r="B59" s="170" t="s">
        <v>506</v>
      </c>
      <c r="C59" s="172" t="s">
        <v>507</v>
      </c>
      <c r="D59" s="173"/>
      <c r="E59" s="173"/>
      <c r="F59" s="173"/>
      <c r="G59" s="173"/>
      <c r="H59" s="174"/>
      <c r="I59" s="65" t="s">
        <v>508</v>
      </c>
    </row>
    <row r="60" spans="1:9" ht="15">
      <c r="A60" s="169"/>
      <c r="B60" s="171"/>
      <c r="C60" s="81" t="s">
        <v>509</v>
      </c>
      <c r="D60" s="81" t="s">
        <v>541</v>
      </c>
      <c r="E60" s="81" t="s">
        <v>542</v>
      </c>
      <c r="F60" s="81" t="s">
        <v>512</v>
      </c>
      <c r="G60" s="81" t="s">
        <v>543</v>
      </c>
      <c r="H60" s="81" t="s">
        <v>544</v>
      </c>
      <c r="I60" s="66" t="s">
        <v>515</v>
      </c>
    </row>
    <row r="61" spans="1:9" ht="15">
      <c r="A61" s="40"/>
      <c r="B61" s="77" t="s">
        <v>789</v>
      </c>
      <c r="C61" s="78">
        <f>I61*250+450</f>
        <v>11987.5</v>
      </c>
      <c r="D61" s="78">
        <f>I61*80+395</f>
        <v>4087</v>
      </c>
      <c r="E61" s="78">
        <f>I61*30+175</f>
        <v>1559.5</v>
      </c>
      <c r="F61" s="78">
        <v>526.5</v>
      </c>
      <c r="G61" s="78">
        <f>I61*5+28</f>
        <v>258.75</v>
      </c>
      <c r="H61" s="78">
        <f>I61*3+65</f>
        <v>203.45</v>
      </c>
      <c r="I61" s="78">
        <v>46.15</v>
      </c>
    </row>
    <row r="62" spans="1:9" ht="15">
      <c r="A62" s="40"/>
      <c r="B62" s="77" t="s">
        <v>545</v>
      </c>
      <c r="C62" s="78">
        <f>I62*250+450</f>
        <v>12397.5</v>
      </c>
      <c r="D62" s="78">
        <f>I62*80+395</f>
        <v>4218.2</v>
      </c>
      <c r="E62" s="78">
        <f>I62*30+175</f>
        <v>1608.7</v>
      </c>
      <c r="F62" s="78">
        <f>I62*10+65</f>
        <v>542.9</v>
      </c>
      <c r="G62" s="78">
        <f>I62*5+65</f>
        <v>303.95</v>
      </c>
      <c r="H62" s="78">
        <f>I62*3+65</f>
        <v>208.37</v>
      </c>
      <c r="I62" s="78">
        <v>47.79</v>
      </c>
    </row>
    <row r="63" spans="1:9" ht="15">
      <c r="A63" s="40"/>
      <c r="B63" s="77" t="s">
        <v>546</v>
      </c>
      <c r="C63" s="78">
        <f>I63*250+450</f>
        <v>12817.5</v>
      </c>
      <c r="D63" s="78">
        <f>I63*80+395</f>
        <v>4352.6</v>
      </c>
      <c r="E63" s="78">
        <f>I63*30+175</f>
        <v>1659.1</v>
      </c>
      <c r="F63" s="78">
        <f>I63*10+65</f>
        <v>559.7</v>
      </c>
      <c r="G63" s="78">
        <f>I63*5+65</f>
        <v>312.35</v>
      </c>
      <c r="H63" s="78">
        <f>I63*3+65</f>
        <v>213.41</v>
      </c>
      <c r="I63" s="78">
        <v>49.47</v>
      </c>
    </row>
    <row r="64" spans="1:9" ht="15.75">
      <c r="A64" s="175" t="s">
        <v>552</v>
      </c>
      <c r="B64" s="191"/>
      <c r="C64" s="191"/>
      <c r="D64" s="191"/>
      <c r="E64" s="191"/>
      <c r="F64" s="191"/>
      <c r="G64" s="191"/>
      <c r="H64" s="191"/>
      <c r="I64" s="192"/>
    </row>
    <row r="65" spans="1:9" ht="12.75">
      <c r="A65" s="168"/>
      <c r="B65" s="170" t="s">
        <v>506</v>
      </c>
      <c r="C65" s="172" t="s">
        <v>507</v>
      </c>
      <c r="D65" s="173"/>
      <c r="E65" s="173"/>
      <c r="F65" s="173"/>
      <c r="G65" s="173"/>
      <c r="H65" s="174"/>
      <c r="I65" s="65" t="s">
        <v>508</v>
      </c>
    </row>
    <row r="66" spans="1:9" ht="15">
      <c r="A66" s="169"/>
      <c r="B66" s="171"/>
      <c r="C66" s="81" t="s">
        <v>509</v>
      </c>
      <c r="D66" s="81" t="s">
        <v>541</v>
      </c>
      <c r="E66" s="81" t="s">
        <v>542</v>
      </c>
      <c r="F66" s="81" t="s">
        <v>512</v>
      </c>
      <c r="G66" s="81" t="s">
        <v>543</v>
      </c>
      <c r="H66" s="81" t="s">
        <v>544</v>
      </c>
      <c r="I66" s="66" t="s">
        <v>515</v>
      </c>
    </row>
    <row r="67" spans="1:9" ht="15">
      <c r="A67" s="40"/>
      <c r="B67" s="77" t="s">
        <v>789</v>
      </c>
      <c r="C67" s="78">
        <f>I67*250+450</f>
        <v>8532.5</v>
      </c>
      <c r="D67" s="78">
        <f>I67*80+395</f>
        <v>2981.3999999999996</v>
      </c>
      <c r="E67" s="78">
        <f>I67*30+175</f>
        <v>1144.9</v>
      </c>
      <c r="F67" s="78">
        <f>I67*10+65</f>
        <v>388.29999999999995</v>
      </c>
      <c r="G67" s="78">
        <f>I67*5+65</f>
        <v>226.64999999999998</v>
      </c>
      <c r="H67" s="78">
        <f>I67*3+65</f>
        <v>161.99</v>
      </c>
      <c r="I67" s="78">
        <v>32.33</v>
      </c>
    </row>
    <row r="68" spans="1:9" ht="15">
      <c r="A68" s="40"/>
      <c r="B68" s="77" t="s">
        <v>545</v>
      </c>
      <c r="C68" s="78">
        <f>I68*250+450</f>
        <v>9182.5</v>
      </c>
      <c r="D68" s="78">
        <f>I68*80+395</f>
        <v>3189.4</v>
      </c>
      <c r="E68" s="78">
        <f>I68*30+175</f>
        <v>1222.9</v>
      </c>
      <c r="F68" s="78">
        <f>I68*10+65</f>
        <v>414.3</v>
      </c>
      <c r="G68" s="78">
        <f>I68*5+65</f>
        <v>239.65</v>
      </c>
      <c r="H68" s="78">
        <f>I68*3+65</f>
        <v>169.79</v>
      </c>
      <c r="I68" s="78">
        <v>34.93</v>
      </c>
    </row>
    <row r="69" spans="1:9" ht="15">
      <c r="A69" s="40"/>
      <c r="B69" s="77" t="s">
        <v>546</v>
      </c>
      <c r="C69" s="78">
        <f>I69*250+450</f>
        <v>9512.5</v>
      </c>
      <c r="D69" s="78">
        <f>I69*80+395</f>
        <v>3295</v>
      </c>
      <c r="E69" s="78">
        <f>I69*30+175</f>
        <v>1262.5</v>
      </c>
      <c r="F69" s="78">
        <f>I69*10+65</f>
        <v>427.5</v>
      </c>
      <c r="G69" s="78">
        <f>I69*5+65</f>
        <v>246.25</v>
      </c>
      <c r="H69" s="78">
        <f>I69*3+65</f>
        <v>173.75</v>
      </c>
      <c r="I69" s="78">
        <v>36.25</v>
      </c>
    </row>
  </sheetData>
  <mergeCells count="93">
    <mergeCell ref="B44:B45"/>
    <mergeCell ref="H4:I4"/>
    <mergeCell ref="A43:I43"/>
    <mergeCell ref="A44:A45"/>
    <mergeCell ref="C44:H44"/>
    <mergeCell ref="C40:F40"/>
    <mergeCell ref="H40:I40"/>
    <mergeCell ref="C36:F36"/>
    <mergeCell ref="H36:I36"/>
    <mergeCell ref="C33:F33"/>
    <mergeCell ref="A52:I52"/>
    <mergeCell ref="A53:A54"/>
    <mergeCell ref="C53:H53"/>
    <mergeCell ref="A58:I58"/>
    <mergeCell ref="B53:B54"/>
    <mergeCell ref="A59:A60"/>
    <mergeCell ref="C59:H59"/>
    <mergeCell ref="B65:B66"/>
    <mergeCell ref="A64:I64"/>
    <mergeCell ref="A65:A66"/>
    <mergeCell ref="C65:H65"/>
    <mergeCell ref="B59:B60"/>
    <mergeCell ref="B2:I2"/>
    <mergeCell ref="B1:I1"/>
    <mergeCell ref="C39:F39"/>
    <mergeCell ref="H39:I39"/>
    <mergeCell ref="C37:F37"/>
    <mergeCell ref="H37:I37"/>
    <mergeCell ref="C38:F38"/>
    <mergeCell ref="H38:I38"/>
    <mergeCell ref="C35:F35"/>
    <mergeCell ref="H35:I35"/>
    <mergeCell ref="H33:I33"/>
    <mergeCell ref="C34:F34"/>
    <mergeCell ref="H34:I34"/>
    <mergeCell ref="C31:F31"/>
    <mergeCell ref="H31:I31"/>
    <mergeCell ref="C32:F32"/>
    <mergeCell ref="H32:I32"/>
    <mergeCell ref="C29:F29"/>
    <mergeCell ref="H29:I29"/>
    <mergeCell ref="C30:F30"/>
    <mergeCell ref="H30:I30"/>
    <mergeCell ref="C27:F27"/>
    <mergeCell ref="H27:I27"/>
    <mergeCell ref="C28:F28"/>
    <mergeCell ref="H28:I28"/>
    <mergeCell ref="C25:F25"/>
    <mergeCell ref="H25:I25"/>
    <mergeCell ref="C26:F26"/>
    <mergeCell ref="H26:I26"/>
    <mergeCell ref="C23:F23"/>
    <mergeCell ref="H23:I23"/>
    <mergeCell ref="C24:F24"/>
    <mergeCell ref="H24:I24"/>
    <mergeCell ref="C21:F21"/>
    <mergeCell ref="H21:I21"/>
    <mergeCell ref="C22:F22"/>
    <mergeCell ref="H22:I22"/>
    <mergeCell ref="C19:F19"/>
    <mergeCell ref="H19:I19"/>
    <mergeCell ref="C20:F20"/>
    <mergeCell ref="H20:I20"/>
    <mergeCell ref="C17:F17"/>
    <mergeCell ref="H17:I17"/>
    <mergeCell ref="C18:F18"/>
    <mergeCell ref="H18:I18"/>
    <mergeCell ref="C15:F15"/>
    <mergeCell ref="H15:I15"/>
    <mergeCell ref="C16:F16"/>
    <mergeCell ref="H16:I16"/>
    <mergeCell ref="C13:F13"/>
    <mergeCell ref="H13:I13"/>
    <mergeCell ref="C14:F14"/>
    <mergeCell ref="H14:I14"/>
    <mergeCell ref="H8:I8"/>
    <mergeCell ref="C11:F11"/>
    <mergeCell ref="C12:F12"/>
    <mergeCell ref="H12:I12"/>
    <mergeCell ref="C9:F9"/>
    <mergeCell ref="H9:I9"/>
    <mergeCell ref="C10:F10"/>
    <mergeCell ref="H10:I10"/>
    <mergeCell ref="B3:I3"/>
    <mergeCell ref="C4:F4"/>
    <mergeCell ref="H11:I11"/>
    <mergeCell ref="C5:F5"/>
    <mergeCell ref="H5:I5"/>
    <mergeCell ref="C6:F6"/>
    <mergeCell ref="H6:I6"/>
    <mergeCell ref="C7:F7"/>
    <mergeCell ref="H7:I7"/>
    <mergeCell ref="C8:F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K514"/>
  <sheetViews>
    <sheetView workbookViewId="0" topLeftCell="A1">
      <selection activeCell="G88" sqref="G88"/>
    </sheetView>
  </sheetViews>
  <sheetFormatPr defaultColWidth="9.00390625" defaultRowHeight="12.75"/>
  <cols>
    <col min="1" max="1" width="44.25390625" style="0" customWidth="1"/>
    <col min="2" max="2" width="23.75390625" style="0" customWidth="1"/>
    <col min="3" max="3" width="10.25390625" style="0" customWidth="1"/>
    <col min="4" max="4" width="10.625" style="0" customWidth="1"/>
    <col min="5" max="5" width="8.75390625" style="0" hidden="1" customWidth="1"/>
    <col min="6" max="6" width="9.125" style="0" hidden="1" customWidth="1"/>
    <col min="7" max="7" width="9.375" style="17" bestFit="1" customWidth="1"/>
  </cols>
  <sheetData>
    <row r="1" spans="1:7" s="32" customFormat="1" ht="21">
      <c r="A1" s="205"/>
      <c r="B1" s="205"/>
      <c r="C1" s="206"/>
      <c r="D1" s="206"/>
      <c r="E1" s="206"/>
      <c r="F1" s="206"/>
      <c r="G1" s="100"/>
    </row>
    <row r="2" spans="1:7" s="32" customFormat="1" ht="20.25">
      <c r="A2" s="101" t="s">
        <v>276</v>
      </c>
      <c r="B2" s="102"/>
      <c r="C2" s="103"/>
      <c r="D2" s="103"/>
      <c r="E2" s="103"/>
      <c r="F2" s="104"/>
      <c r="G2" s="103"/>
    </row>
    <row r="3" spans="1:7" s="32" customFormat="1" ht="20.25">
      <c r="A3" s="101" t="s">
        <v>277</v>
      </c>
      <c r="B3" s="102"/>
      <c r="C3" s="99"/>
      <c r="D3" s="103"/>
      <c r="E3" s="103"/>
      <c r="F3" s="104"/>
      <c r="G3" s="103"/>
    </row>
    <row r="4" spans="1:7" s="32" customFormat="1" ht="21" thickBot="1">
      <c r="A4" s="101" t="s">
        <v>278</v>
      </c>
      <c r="B4" s="102"/>
      <c r="C4" s="103"/>
      <c r="D4" s="103"/>
      <c r="E4" s="103"/>
      <c r="F4" s="104"/>
      <c r="G4" s="103"/>
    </row>
    <row r="5" spans="1:6" s="27" customFormat="1" ht="17.25" thickBot="1">
      <c r="A5" s="207" t="s">
        <v>705</v>
      </c>
      <c r="B5" s="208"/>
      <c r="C5" s="208"/>
      <c r="D5" s="208"/>
      <c r="E5" s="209"/>
      <c r="F5" s="26"/>
    </row>
    <row r="6" spans="1:7" s="27" customFormat="1" ht="51">
      <c r="A6" s="210"/>
      <c r="B6" s="211"/>
      <c r="C6" s="28" t="s">
        <v>706</v>
      </c>
      <c r="D6" s="29" t="s">
        <v>707</v>
      </c>
      <c r="E6" s="30" t="s">
        <v>708</v>
      </c>
      <c r="F6" s="26"/>
      <c r="G6" s="30" t="s">
        <v>708</v>
      </c>
    </row>
    <row r="7" spans="1:7" ht="12.75">
      <c r="A7" s="2" t="s">
        <v>709</v>
      </c>
      <c r="B7" s="3"/>
      <c r="C7" s="3" t="s">
        <v>170</v>
      </c>
      <c r="D7" s="3">
        <v>1</v>
      </c>
      <c r="E7" s="4">
        <v>126.64</v>
      </c>
      <c r="F7" s="17"/>
      <c r="G7" s="4">
        <v>1943</v>
      </c>
    </row>
    <row r="8" spans="1:7" ht="12.75">
      <c r="A8" s="2" t="s">
        <v>709</v>
      </c>
      <c r="B8" s="3"/>
      <c r="C8" s="3" t="s">
        <v>171</v>
      </c>
      <c r="D8" s="3">
        <v>1</v>
      </c>
      <c r="E8" s="4">
        <v>14.24</v>
      </c>
      <c r="F8" s="17"/>
      <c r="G8" s="4">
        <v>197</v>
      </c>
    </row>
    <row r="9" spans="1:7" ht="12.75">
      <c r="A9" s="2" t="s">
        <v>709</v>
      </c>
      <c r="B9" s="3"/>
      <c r="C9" s="3" t="s">
        <v>172</v>
      </c>
      <c r="D9" s="3">
        <v>1</v>
      </c>
      <c r="E9" s="4">
        <v>85.8</v>
      </c>
      <c r="F9" s="17"/>
      <c r="G9" s="4">
        <v>133</v>
      </c>
    </row>
    <row r="10" spans="1:7" ht="12.75">
      <c r="A10" s="2" t="s">
        <v>709</v>
      </c>
      <c r="B10" s="3"/>
      <c r="C10" s="3" t="s">
        <v>173</v>
      </c>
      <c r="D10" s="3">
        <v>1</v>
      </c>
      <c r="E10" s="4">
        <v>1040</v>
      </c>
      <c r="F10" s="17"/>
      <c r="G10" s="4">
        <v>23</v>
      </c>
    </row>
    <row r="11" spans="1:7" ht="12.75">
      <c r="A11" s="2" t="s">
        <v>177</v>
      </c>
      <c r="B11" s="3"/>
      <c r="C11" s="5">
        <v>0.5</v>
      </c>
      <c r="D11" s="3">
        <v>24</v>
      </c>
      <c r="E11" s="4">
        <v>71.31</v>
      </c>
      <c r="F11" s="17"/>
      <c r="G11" s="4">
        <v>78.7</v>
      </c>
    </row>
    <row r="12" spans="1:7" ht="12.75">
      <c r="A12" s="2" t="s">
        <v>178</v>
      </c>
      <c r="B12" s="3"/>
      <c r="C12" s="5">
        <v>1</v>
      </c>
      <c r="D12" s="3">
        <v>15</v>
      </c>
      <c r="E12" s="4"/>
      <c r="F12" s="17"/>
      <c r="G12" s="4">
        <v>156.83</v>
      </c>
    </row>
    <row r="13" spans="1:7" ht="12.75">
      <c r="A13" s="2" t="s">
        <v>175</v>
      </c>
      <c r="B13" s="3"/>
      <c r="C13" s="5" t="s">
        <v>174</v>
      </c>
      <c r="D13" s="3"/>
      <c r="E13" s="4"/>
      <c r="F13" s="17"/>
      <c r="G13" s="4">
        <v>253.5</v>
      </c>
    </row>
    <row r="14" spans="1:7" ht="12.75">
      <c r="A14" s="2" t="s">
        <v>710</v>
      </c>
      <c r="B14" s="3"/>
      <c r="C14" s="5">
        <v>1000</v>
      </c>
      <c r="D14" s="3">
        <v>10</v>
      </c>
      <c r="E14" s="4">
        <v>283.17</v>
      </c>
      <c r="F14" s="17"/>
      <c r="G14" s="4">
        <v>283.17</v>
      </c>
    </row>
    <row r="15" spans="1:7" ht="12.75">
      <c r="A15" s="2" t="s">
        <v>710</v>
      </c>
      <c r="B15" s="3"/>
      <c r="C15" s="5">
        <v>2000</v>
      </c>
      <c r="D15" s="3">
        <v>5</v>
      </c>
      <c r="E15" s="4"/>
      <c r="F15" s="17"/>
      <c r="G15" s="4">
        <v>536.25</v>
      </c>
    </row>
    <row r="16" spans="1:7" ht="12.75">
      <c r="A16" s="2" t="s">
        <v>710</v>
      </c>
      <c r="B16" s="3"/>
      <c r="C16" s="3" t="s">
        <v>176</v>
      </c>
      <c r="D16" s="3">
        <v>12</v>
      </c>
      <c r="E16" s="4">
        <v>154.44</v>
      </c>
      <c r="F16" s="17"/>
      <c r="G16" s="4">
        <v>154.44</v>
      </c>
    </row>
    <row r="17" spans="1:7" ht="12.75">
      <c r="A17" s="2" t="s">
        <v>710</v>
      </c>
      <c r="B17" s="3"/>
      <c r="C17" s="3" t="s">
        <v>171</v>
      </c>
      <c r="D17" s="3">
        <v>50</v>
      </c>
      <c r="E17" s="4">
        <v>49.45</v>
      </c>
      <c r="F17" s="17"/>
      <c r="G17" s="4">
        <v>49.45</v>
      </c>
    </row>
    <row r="18" spans="1:7" ht="12.75">
      <c r="A18" s="2" t="s">
        <v>710</v>
      </c>
      <c r="B18" s="3"/>
      <c r="C18" s="3" t="s">
        <v>172</v>
      </c>
      <c r="D18" s="3">
        <v>1</v>
      </c>
      <c r="E18" s="4">
        <v>5.6</v>
      </c>
      <c r="F18" s="17"/>
      <c r="G18" s="4">
        <v>24.03</v>
      </c>
    </row>
    <row r="19" spans="1:7" ht="12.75">
      <c r="A19" s="2" t="s">
        <v>710</v>
      </c>
      <c r="B19" s="3"/>
      <c r="C19" s="3" t="s">
        <v>173</v>
      </c>
      <c r="D19" s="3">
        <v>1</v>
      </c>
      <c r="E19" s="4">
        <v>24.03</v>
      </c>
      <c r="F19" s="17"/>
      <c r="G19" s="4">
        <v>4.73</v>
      </c>
    </row>
    <row r="20" spans="1:7" ht="12.75">
      <c r="A20" s="2" t="s">
        <v>179</v>
      </c>
      <c r="B20" s="3"/>
      <c r="C20" s="3" t="s">
        <v>174</v>
      </c>
      <c r="D20" s="3"/>
      <c r="E20" s="4"/>
      <c r="F20" s="17"/>
      <c r="G20" s="4">
        <v>42.91</v>
      </c>
    </row>
    <row r="21" spans="1:7" ht="12.75">
      <c r="A21" s="2" t="s">
        <v>711</v>
      </c>
      <c r="B21" s="3"/>
      <c r="C21" s="3">
        <v>0.5</v>
      </c>
      <c r="D21" s="3">
        <v>24</v>
      </c>
      <c r="E21" s="4">
        <v>26.67</v>
      </c>
      <c r="F21" s="17"/>
      <c r="G21" s="4">
        <v>32.11</v>
      </c>
    </row>
    <row r="22" spans="1:7" ht="12.75">
      <c r="A22" s="2" t="s">
        <v>712</v>
      </c>
      <c r="B22" s="3"/>
      <c r="C22" s="5">
        <v>1</v>
      </c>
      <c r="D22" s="3">
        <v>20</v>
      </c>
      <c r="E22" s="4">
        <v>43.73</v>
      </c>
      <c r="F22" s="17"/>
      <c r="G22" s="4">
        <v>54.25</v>
      </c>
    </row>
    <row r="23" spans="1:7" ht="12.75">
      <c r="A23" s="2" t="s">
        <v>712</v>
      </c>
      <c r="B23" s="3"/>
      <c r="C23" s="5">
        <v>1.5</v>
      </c>
      <c r="D23" s="3">
        <v>15</v>
      </c>
      <c r="E23" s="4">
        <v>63.38</v>
      </c>
      <c r="F23" s="17"/>
      <c r="G23" s="4">
        <v>81.38</v>
      </c>
    </row>
    <row r="24" spans="1:7" ht="12.75">
      <c r="A24" s="2" t="s">
        <v>712</v>
      </c>
      <c r="B24" s="3"/>
      <c r="C24" s="5">
        <v>2</v>
      </c>
      <c r="D24" s="3">
        <v>12</v>
      </c>
      <c r="E24" s="4">
        <v>81.23</v>
      </c>
      <c r="F24" s="17"/>
      <c r="G24" s="4">
        <v>105.17</v>
      </c>
    </row>
    <row r="25" spans="1:7" ht="12.75">
      <c r="A25" s="2" t="s">
        <v>712</v>
      </c>
      <c r="B25" s="3"/>
      <c r="C25" s="5">
        <v>3</v>
      </c>
      <c r="D25" s="3">
        <v>8</v>
      </c>
      <c r="E25" s="4">
        <v>126.08</v>
      </c>
      <c r="F25" s="17"/>
      <c r="G25" s="4">
        <v>153.93</v>
      </c>
    </row>
    <row r="26" spans="1:7" ht="12.75">
      <c r="A26" s="2" t="s">
        <v>712</v>
      </c>
      <c r="B26" s="3"/>
      <c r="C26" s="5">
        <v>5</v>
      </c>
      <c r="D26" s="3">
        <v>5</v>
      </c>
      <c r="E26" s="4">
        <v>207.27</v>
      </c>
      <c r="F26" s="17"/>
      <c r="G26" s="4">
        <v>244.15</v>
      </c>
    </row>
    <row r="27" spans="1:7" ht="12.75">
      <c r="A27" s="2" t="s">
        <v>713</v>
      </c>
      <c r="B27" s="3"/>
      <c r="C27" s="5">
        <v>10</v>
      </c>
      <c r="D27" s="3">
        <v>1</v>
      </c>
      <c r="E27" s="4">
        <v>404.71</v>
      </c>
      <c r="F27" s="17"/>
      <c r="G27" s="4">
        <v>481.65</v>
      </c>
    </row>
    <row r="28" spans="1:7" ht="12.75">
      <c r="A28" s="2" t="s">
        <v>820</v>
      </c>
      <c r="B28" s="3"/>
      <c r="C28" s="5" t="s">
        <v>174</v>
      </c>
      <c r="D28" s="3"/>
      <c r="E28" s="4"/>
      <c r="F28" s="17"/>
      <c r="G28" s="4">
        <v>77.17</v>
      </c>
    </row>
    <row r="29" spans="1:7" ht="12.75">
      <c r="A29" s="2" t="s">
        <v>820</v>
      </c>
      <c r="B29" s="3"/>
      <c r="C29" s="5">
        <v>0.5</v>
      </c>
      <c r="D29" s="3">
        <v>24</v>
      </c>
      <c r="E29" s="4">
        <v>45.13</v>
      </c>
      <c r="F29" s="17"/>
      <c r="G29" s="4">
        <v>45.13</v>
      </c>
    </row>
    <row r="30" spans="1:7" ht="12.75">
      <c r="A30" s="2" t="s">
        <v>820</v>
      </c>
      <c r="B30" s="3"/>
      <c r="C30" s="5">
        <v>1</v>
      </c>
      <c r="D30" s="3">
        <v>20</v>
      </c>
      <c r="E30" s="4">
        <v>85.03</v>
      </c>
      <c r="F30" s="17"/>
      <c r="G30" s="4">
        <v>85.03</v>
      </c>
    </row>
    <row r="31" spans="1:7" ht="12.75">
      <c r="A31" s="2" t="s">
        <v>820</v>
      </c>
      <c r="B31" s="3"/>
      <c r="C31" s="5">
        <v>1.5</v>
      </c>
      <c r="D31" s="3">
        <v>15</v>
      </c>
      <c r="E31" s="4"/>
      <c r="F31" s="17"/>
      <c r="G31" s="4">
        <v>123.97</v>
      </c>
    </row>
    <row r="32" spans="1:7" ht="12.75">
      <c r="A32" s="2" t="s">
        <v>820</v>
      </c>
      <c r="B32" s="3"/>
      <c r="C32" s="5">
        <v>3</v>
      </c>
      <c r="D32" s="3">
        <v>8</v>
      </c>
      <c r="E32" s="4">
        <v>245.47</v>
      </c>
      <c r="F32" s="17"/>
      <c r="G32" s="4">
        <v>245.47</v>
      </c>
    </row>
    <row r="33" spans="1:7" ht="12.75">
      <c r="A33" s="2" t="s">
        <v>821</v>
      </c>
      <c r="B33" s="3"/>
      <c r="C33" s="5">
        <v>5</v>
      </c>
      <c r="D33" s="3">
        <v>5</v>
      </c>
      <c r="E33" s="4">
        <v>408.77</v>
      </c>
      <c r="F33" s="17"/>
      <c r="G33" s="4">
        <v>408.77</v>
      </c>
    </row>
    <row r="34" spans="1:7" ht="12.75">
      <c r="A34" s="2" t="s">
        <v>820</v>
      </c>
      <c r="B34" s="3"/>
      <c r="C34" s="5">
        <v>10</v>
      </c>
      <c r="D34" s="3">
        <v>1</v>
      </c>
      <c r="E34" s="4">
        <v>827.27</v>
      </c>
      <c r="F34" s="17"/>
      <c r="G34" s="4">
        <v>827.27</v>
      </c>
    </row>
    <row r="35" spans="1:7" ht="12.75">
      <c r="A35" s="2" t="s">
        <v>822</v>
      </c>
      <c r="B35" s="3"/>
      <c r="C35" s="5" t="s">
        <v>174</v>
      </c>
      <c r="D35" s="3"/>
      <c r="E35" s="4"/>
      <c r="F35" s="17"/>
      <c r="G35" s="4">
        <v>58.5</v>
      </c>
    </row>
    <row r="36" spans="1:7" ht="12.75">
      <c r="A36" s="2" t="s">
        <v>822</v>
      </c>
      <c r="B36" s="3"/>
      <c r="C36" s="5">
        <v>0.5</v>
      </c>
      <c r="D36" s="3">
        <v>24</v>
      </c>
      <c r="E36" s="4">
        <v>33.85</v>
      </c>
      <c r="F36" s="17"/>
      <c r="G36" s="4">
        <v>36.67</v>
      </c>
    </row>
    <row r="37" spans="1:7" ht="12.75">
      <c r="A37" s="2" t="s">
        <v>822</v>
      </c>
      <c r="B37" s="3"/>
      <c r="C37" s="5">
        <v>1</v>
      </c>
      <c r="D37" s="3">
        <v>15</v>
      </c>
      <c r="E37" s="4">
        <v>62.73</v>
      </c>
      <c r="F37" s="17"/>
      <c r="G37" s="4">
        <v>72.13</v>
      </c>
    </row>
    <row r="38" spans="1:7" ht="12.75">
      <c r="A38" s="2" t="s">
        <v>822</v>
      </c>
      <c r="B38" s="3"/>
      <c r="C38" s="5">
        <v>5</v>
      </c>
      <c r="D38" s="3">
        <v>5</v>
      </c>
      <c r="E38" s="4">
        <v>311.63</v>
      </c>
      <c r="F38" s="17"/>
      <c r="G38" s="4">
        <v>358.37</v>
      </c>
    </row>
    <row r="39" spans="1:7" ht="12.75">
      <c r="A39" s="2" t="s">
        <v>822</v>
      </c>
      <c r="B39" s="3"/>
      <c r="C39" s="5">
        <v>10</v>
      </c>
      <c r="D39" s="3">
        <v>1</v>
      </c>
      <c r="E39" s="4">
        <v>567.7</v>
      </c>
      <c r="F39" s="17"/>
      <c r="G39" s="4">
        <v>598</v>
      </c>
    </row>
    <row r="40" spans="1:7" ht="12.75">
      <c r="A40" s="2" t="s">
        <v>823</v>
      </c>
      <c r="B40" s="3"/>
      <c r="C40" s="5" t="s">
        <v>174</v>
      </c>
      <c r="D40" s="3"/>
      <c r="E40" s="4"/>
      <c r="F40" s="17"/>
      <c r="G40" s="4">
        <v>45.51</v>
      </c>
    </row>
    <row r="41" spans="1:7" ht="12.75">
      <c r="A41" s="2" t="s">
        <v>823</v>
      </c>
      <c r="B41" s="3"/>
      <c r="C41" s="5">
        <v>0.5</v>
      </c>
      <c r="D41" s="3">
        <v>24</v>
      </c>
      <c r="E41" s="4">
        <v>23.5</v>
      </c>
      <c r="F41" s="17"/>
      <c r="G41" s="4">
        <v>26.59</v>
      </c>
    </row>
    <row r="42" spans="1:7" ht="12.75">
      <c r="A42" s="2" t="s">
        <v>823</v>
      </c>
      <c r="B42" s="3"/>
      <c r="C42" s="5">
        <v>1</v>
      </c>
      <c r="D42" s="3">
        <v>20</v>
      </c>
      <c r="E42" s="4">
        <v>44.59</v>
      </c>
      <c r="F42" s="17"/>
      <c r="G42" s="4">
        <v>57.38</v>
      </c>
    </row>
    <row r="43" spans="1:7" ht="12.75">
      <c r="A43" s="2" t="s">
        <v>823</v>
      </c>
      <c r="B43" s="3"/>
      <c r="C43" s="5">
        <v>10</v>
      </c>
      <c r="D43" s="3">
        <v>1</v>
      </c>
      <c r="E43" s="4">
        <v>520.03</v>
      </c>
      <c r="F43" s="17"/>
      <c r="G43" s="4">
        <v>520.03</v>
      </c>
    </row>
    <row r="44" spans="1:7" ht="12.75">
      <c r="A44" s="2" t="s">
        <v>824</v>
      </c>
      <c r="B44" s="3"/>
      <c r="C44" s="5" t="s">
        <v>174</v>
      </c>
      <c r="D44" s="3"/>
      <c r="E44" s="4"/>
      <c r="F44" s="17"/>
      <c r="G44" s="4">
        <v>38.43</v>
      </c>
    </row>
    <row r="45" spans="1:7" ht="12.75">
      <c r="A45" s="2" t="s">
        <v>824</v>
      </c>
      <c r="B45" s="3"/>
      <c r="C45" s="5">
        <v>0.5</v>
      </c>
      <c r="D45" s="3">
        <v>24</v>
      </c>
      <c r="E45" s="4">
        <v>22.81</v>
      </c>
      <c r="F45" s="17"/>
      <c r="G45" s="4">
        <v>26.59</v>
      </c>
    </row>
    <row r="46" spans="1:7" ht="12.75">
      <c r="A46" s="2" t="s">
        <v>824</v>
      </c>
      <c r="B46" s="3"/>
      <c r="C46" s="5">
        <v>1</v>
      </c>
      <c r="D46" s="3">
        <v>20</v>
      </c>
      <c r="E46" s="4">
        <v>43.88</v>
      </c>
      <c r="F46" s="17"/>
      <c r="G46" s="4">
        <v>49.93</v>
      </c>
    </row>
    <row r="47" spans="1:7" ht="12.75">
      <c r="A47" s="2" t="s">
        <v>824</v>
      </c>
      <c r="B47" s="3"/>
      <c r="C47" s="5">
        <v>3</v>
      </c>
      <c r="D47" s="3">
        <v>8</v>
      </c>
      <c r="E47" s="4">
        <v>108.61</v>
      </c>
      <c r="F47" s="17"/>
      <c r="G47" s="4">
        <v>146.87</v>
      </c>
    </row>
    <row r="48" spans="1:7" ht="12.75">
      <c r="A48" s="2" t="s">
        <v>824</v>
      </c>
      <c r="B48" s="3"/>
      <c r="C48" s="5">
        <v>5</v>
      </c>
      <c r="D48" s="3">
        <v>5</v>
      </c>
      <c r="E48" s="4">
        <v>174.46</v>
      </c>
      <c r="F48" s="17"/>
      <c r="G48" s="4">
        <v>244.67</v>
      </c>
    </row>
    <row r="49" spans="1:7" ht="12.75">
      <c r="A49" s="2" t="s">
        <v>824</v>
      </c>
      <c r="B49" s="3"/>
      <c r="C49" s="5">
        <v>10</v>
      </c>
      <c r="D49" s="3">
        <v>1</v>
      </c>
      <c r="E49" s="4">
        <v>358.07</v>
      </c>
      <c r="F49" s="17"/>
      <c r="G49" s="4">
        <v>436.8</v>
      </c>
    </row>
    <row r="50" spans="1:7" ht="12.75">
      <c r="A50" s="2" t="s">
        <v>825</v>
      </c>
      <c r="B50" s="3"/>
      <c r="C50" s="5" t="s">
        <v>174</v>
      </c>
      <c r="D50" s="3"/>
      <c r="E50" s="4"/>
      <c r="F50" s="17"/>
      <c r="G50" s="4">
        <v>50.7</v>
      </c>
    </row>
    <row r="51" spans="1:7" ht="12.75">
      <c r="A51" s="2" t="s">
        <v>825</v>
      </c>
      <c r="B51" s="3"/>
      <c r="C51" s="5">
        <v>0.5</v>
      </c>
      <c r="D51" s="3">
        <v>24</v>
      </c>
      <c r="E51" s="4">
        <v>27.88</v>
      </c>
      <c r="F51" s="17"/>
      <c r="G51" s="4">
        <v>33.47</v>
      </c>
    </row>
    <row r="52" spans="1:7" ht="12.75">
      <c r="A52" s="2" t="s">
        <v>825</v>
      </c>
      <c r="B52" s="3"/>
      <c r="C52" s="5">
        <v>1</v>
      </c>
      <c r="D52" s="3">
        <v>15</v>
      </c>
      <c r="E52" s="4">
        <v>52.53</v>
      </c>
      <c r="F52" s="17"/>
      <c r="G52" s="4">
        <v>57.79</v>
      </c>
    </row>
    <row r="53" spans="1:7" ht="12.75">
      <c r="A53" s="2" t="s">
        <v>825</v>
      </c>
      <c r="B53" s="3"/>
      <c r="C53" s="5">
        <v>3</v>
      </c>
      <c r="D53" s="3">
        <v>8</v>
      </c>
      <c r="E53" s="4">
        <v>155.93</v>
      </c>
      <c r="F53" s="17"/>
      <c r="G53" s="4">
        <v>171.59</v>
      </c>
    </row>
    <row r="54" spans="1:7" ht="12.75">
      <c r="A54" s="2" t="s">
        <v>825</v>
      </c>
      <c r="B54" s="3"/>
      <c r="C54" s="5">
        <v>5</v>
      </c>
      <c r="D54" s="3">
        <v>5</v>
      </c>
      <c r="E54" s="4">
        <v>260.43</v>
      </c>
      <c r="F54" s="17"/>
      <c r="G54" s="4">
        <v>286.45</v>
      </c>
    </row>
    <row r="55" spans="1:7" ht="12.75">
      <c r="A55" s="2" t="s">
        <v>825</v>
      </c>
      <c r="B55" s="3"/>
      <c r="C55" s="5">
        <v>10</v>
      </c>
      <c r="D55" s="3">
        <v>1</v>
      </c>
      <c r="E55" s="4">
        <v>519.23</v>
      </c>
      <c r="F55" s="17"/>
      <c r="G55" s="4">
        <v>571.17</v>
      </c>
    </row>
    <row r="56" spans="1:7" ht="12.75">
      <c r="A56" s="2" t="s">
        <v>826</v>
      </c>
      <c r="B56" s="3"/>
      <c r="C56" s="5">
        <v>0.5</v>
      </c>
      <c r="D56" s="3">
        <v>24</v>
      </c>
      <c r="E56" s="4">
        <v>27.56</v>
      </c>
      <c r="F56" s="17"/>
      <c r="G56" s="4">
        <v>36.37</v>
      </c>
    </row>
    <row r="57" spans="1:7" ht="12.75">
      <c r="A57" s="2" t="s">
        <v>826</v>
      </c>
      <c r="B57" s="3"/>
      <c r="C57" s="5">
        <v>1</v>
      </c>
      <c r="D57" s="3">
        <v>15</v>
      </c>
      <c r="E57" s="4">
        <v>59.28</v>
      </c>
      <c r="F57" s="17"/>
      <c r="G57" s="4">
        <v>65.21</v>
      </c>
    </row>
    <row r="58" spans="1:7" ht="12.75">
      <c r="A58" s="2" t="s">
        <v>826</v>
      </c>
      <c r="B58" s="3"/>
      <c r="C58" s="5">
        <v>3</v>
      </c>
      <c r="D58" s="3">
        <v>8</v>
      </c>
      <c r="E58" s="4">
        <v>158.77</v>
      </c>
      <c r="F58" s="17"/>
      <c r="G58" s="4">
        <v>174.65</v>
      </c>
    </row>
    <row r="59" spans="1:7" ht="12.75">
      <c r="A59" s="2" t="s">
        <v>826</v>
      </c>
      <c r="B59" s="3"/>
      <c r="C59" s="5">
        <v>5</v>
      </c>
      <c r="D59" s="3">
        <v>5</v>
      </c>
      <c r="E59" s="4">
        <v>287.5</v>
      </c>
      <c r="F59" s="17"/>
      <c r="G59" s="4">
        <v>315.17</v>
      </c>
    </row>
    <row r="60" spans="1:7" ht="12.75">
      <c r="A60" s="2" t="s">
        <v>827</v>
      </c>
      <c r="B60" s="3"/>
      <c r="C60" s="5" t="s">
        <v>174</v>
      </c>
      <c r="D60" s="3"/>
      <c r="E60" s="4"/>
      <c r="F60" s="17"/>
      <c r="G60" s="4">
        <v>43.55</v>
      </c>
    </row>
    <row r="61" spans="1:7" ht="12.75">
      <c r="A61" s="2" t="s">
        <v>827</v>
      </c>
      <c r="B61" s="3"/>
      <c r="C61" s="5">
        <v>0.5</v>
      </c>
      <c r="D61" s="3">
        <v>24</v>
      </c>
      <c r="E61" s="4">
        <v>23.45</v>
      </c>
      <c r="F61" s="17"/>
      <c r="G61" s="4">
        <v>27.95</v>
      </c>
    </row>
    <row r="62" spans="1:7" ht="12.75">
      <c r="A62" s="2" t="s">
        <v>827</v>
      </c>
      <c r="B62" s="3"/>
      <c r="C62" s="5">
        <v>1</v>
      </c>
      <c r="D62" s="3">
        <v>20</v>
      </c>
      <c r="E62" s="4">
        <v>39.97</v>
      </c>
      <c r="F62" s="17"/>
      <c r="G62" s="4">
        <v>53.83</v>
      </c>
    </row>
    <row r="63" spans="1:7" ht="12.75">
      <c r="A63" s="2" t="s">
        <v>828</v>
      </c>
      <c r="B63" s="3"/>
      <c r="C63" s="5" t="s">
        <v>174</v>
      </c>
      <c r="D63" s="3"/>
      <c r="E63" s="4"/>
      <c r="F63" s="17"/>
      <c r="G63" s="4">
        <v>38.43</v>
      </c>
    </row>
    <row r="64" spans="1:7" ht="12.75">
      <c r="A64" s="2" t="s">
        <v>828</v>
      </c>
      <c r="B64" s="3"/>
      <c r="C64" s="5">
        <v>0.5</v>
      </c>
      <c r="D64" s="3">
        <v>24</v>
      </c>
      <c r="E64" s="4">
        <v>24.16</v>
      </c>
      <c r="F64" s="17"/>
      <c r="G64" s="4">
        <v>26.59</v>
      </c>
    </row>
    <row r="65" spans="1:7" ht="12.75">
      <c r="A65" s="2" t="s">
        <v>828</v>
      </c>
      <c r="B65" s="3"/>
      <c r="C65" s="5">
        <v>1</v>
      </c>
      <c r="D65" s="3">
        <v>20</v>
      </c>
      <c r="E65" s="4">
        <v>45.07</v>
      </c>
      <c r="F65" s="17"/>
      <c r="G65" s="4">
        <v>49.93</v>
      </c>
    </row>
    <row r="66" spans="1:7" ht="12.75">
      <c r="A66" s="2" t="s">
        <v>828</v>
      </c>
      <c r="B66" s="3"/>
      <c r="C66" s="5">
        <v>3</v>
      </c>
      <c r="D66" s="3">
        <v>8</v>
      </c>
      <c r="E66" s="4">
        <v>114.04</v>
      </c>
      <c r="F66" s="17"/>
      <c r="G66" s="4">
        <v>146.87</v>
      </c>
    </row>
    <row r="67" spans="1:7" ht="12.75">
      <c r="A67" s="2" t="s">
        <v>828</v>
      </c>
      <c r="B67" s="3"/>
      <c r="C67" s="5">
        <v>5</v>
      </c>
      <c r="D67" s="3">
        <v>5</v>
      </c>
      <c r="E67" s="4">
        <v>180.32</v>
      </c>
      <c r="F67" s="17"/>
      <c r="G67" s="4">
        <v>244.67</v>
      </c>
    </row>
    <row r="68" spans="1:7" ht="12.75">
      <c r="A68" s="2" t="s">
        <v>828</v>
      </c>
      <c r="B68" s="3"/>
      <c r="C68" s="5">
        <v>10</v>
      </c>
      <c r="D68" s="3">
        <v>1</v>
      </c>
      <c r="E68" s="4">
        <v>364.79</v>
      </c>
      <c r="F68" s="17"/>
      <c r="G68" s="4">
        <v>436.81</v>
      </c>
    </row>
    <row r="69" spans="1:7" ht="12.75">
      <c r="A69" s="2" t="s">
        <v>714</v>
      </c>
      <c r="B69" s="3"/>
      <c r="C69" s="5" t="s">
        <v>174</v>
      </c>
      <c r="D69" s="3"/>
      <c r="E69" s="4"/>
      <c r="F69" s="17"/>
      <c r="G69" s="4">
        <v>32.19</v>
      </c>
    </row>
    <row r="70" spans="1:7" ht="12.75">
      <c r="A70" s="2" t="s">
        <v>714</v>
      </c>
      <c r="B70" s="3"/>
      <c r="C70" s="5">
        <v>0.5</v>
      </c>
      <c r="D70" s="3">
        <v>24</v>
      </c>
      <c r="E70" s="4">
        <v>23.59</v>
      </c>
      <c r="F70" s="17"/>
      <c r="G70" s="4">
        <v>24.91</v>
      </c>
    </row>
    <row r="71" spans="1:7" ht="12.75">
      <c r="A71" s="2" t="s">
        <v>714</v>
      </c>
      <c r="B71" s="3"/>
      <c r="C71" s="5">
        <v>1</v>
      </c>
      <c r="D71" s="3">
        <v>20</v>
      </c>
      <c r="E71" s="4">
        <v>39.61</v>
      </c>
      <c r="F71" s="17"/>
      <c r="G71" s="4">
        <v>39.61</v>
      </c>
    </row>
    <row r="72" spans="1:7" ht="12.75">
      <c r="A72" s="2" t="s">
        <v>714</v>
      </c>
      <c r="B72" s="3"/>
      <c r="C72" s="5">
        <v>3</v>
      </c>
      <c r="D72" s="3">
        <v>8</v>
      </c>
      <c r="E72" s="4">
        <v>112.3</v>
      </c>
      <c r="F72" s="17"/>
      <c r="G72" s="4">
        <v>110.15</v>
      </c>
    </row>
    <row r="73" spans="1:7" ht="12.75">
      <c r="A73" s="2" t="s">
        <v>714</v>
      </c>
      <c r="B73" s="3"/>
      <c r="C73" s="5">
        <v>5</v>
      </c>
      <c r="D73" s="3">
        <v>5</v>
      </c>
      <c r="E73" s="4">
        <v>171.24</v>
      </c>
      <c r="F73" s="17"/>
      <c r="G73" s="4">
        <v>179.83</v>
      </c>
    </row>
    <row r="74" spans="1:7" ht="12.75">
      <c r="A74" s="2" t="s">
        <v>714</v>
      </c>
      <c r="B74" s="3"/>
      <c r="C74" s="5">
        <v>10</v>
      </c>
      <c r="D74" s="3">
        <v>1</v>
      </c>
      <c r="E74" s="4">
        <v>349.28</v>
      </c>
      <c r="F74" s="17"/>
      <c r="G74" s="4">
        <v>358.03</v>
      </c>
    </row>
    <row r="75" spans="1:7" ht="12.75">
      <c r="A75" s="2" t="s">
        <v>129</v>
      </c>
      <c r="B75" s="3"/>
      <c r="C75" s="5">
        <v>0.5</v>
      </c>
      <c r="D75" s="3">
        <v>24</v>
      </c>
      <c r="E75" s="4"/>
      <c r="F75" s="17"/>
      <c r="G75" s="4">
        <v>67.73</v>
      </c>
    </row>
    <row r="76" spans="1:7" ht="12.75">
      <c r="A76" s="2" t="s">
        <v>129</v>
      </c>
      <c r="B76" s="3"/>
      <c r="C76" s="5">
        <v>1</v>
      </c>
      <c r="D76" s="3">
        <v>15</v>
      </c>
      <c r="E76" s="4"/>
      <c r="F76" s="17"/>
      <c r="G76" s="4">
        <v>134.63</v>
      </c>
    </row>
    <row r="77" spans="1:7" ht="12.75">
      <c r="A77" s="2" t="s">
        <v>130</v>
      </c>
      <c r="B77" s="3"/>
      <c r="C77" s="5">
        <v>3</v>
      </c>
      <c r="D77" s="3"/>
      <c r="E77" s="4"/>
      <c r="F77" s="17"/>
      <c r="G77" s="4">
        <v>175</v>
      </c>
    </row>
    <row r="78" spans="1:7" ht="12.75">
      <c r="A78" s="2" t="s">
        <v>130</v>
      </c>
      <c r="B78" s="3"/>
      <c r="C78" s="5">
        <v>5</v>
      </c>
      <c r="D78" s="3"/>
      <c r="E78" s="4"/>
      <c r="F78" s="17"/>
      <c r="G78" s="4">
        <v>273</v>
      </c>
    </row>
    <row r="79" spans="1:7" ht="12.75">
      <c r="A79" s="2" t="s">
        <v>130</v>
      </c>
      <c r="B79" s="3"/>
      <c r="C79" s="5">
        <v>10</v>
      </c>
      <c r="D79" s="3"/>
      <c r="E79" s="4"/>
      <c r="F79" s="17"/>
      <c r="G79" s="4">
        <v>531</v>
      </c>
    </row>
    <row r="80" spans="1:7" ht="12.75">
      <c r="A80" s="2" t="s">
        <v>130</v>
      </c>
      <c r="B80" s="3"/>
      <c r="C80" s="5">
        <v>20</v>
      </c>
      <c r="D80" s="3"/>
      <c r="E80" s="4"/>
      <c r="F80" s="17"/>
      <c r="G80" s="4">
        <v>1311</v>
      </c>
    </row>
    <row r="81" spans="1:7" ht="12.75">
      <c r="A81" s="2" t="s">
        <v>130</v>
      </c>
      <c r="B81" s="3"/>
      <c r="C81" s="5">
        <v>40</v>
      </c>
      <c r="D81" s="3"/>
      <c r="E81" s="4"/>
      <c r="F81" s="17"/>
      <c r="G81" s="4">
        <v>2247</v>
      </c>
    </row>
    <row r="82" spans="1:7" ht="12.75">
      <c r="A82" s="2" t="s">
        <v>131</v>
      </c>
      <c r="B82" s="3"/>
      <c r="C82" s="5">
        <v>3</v>
      </c>
      <c r="D82" s="3"/>
      <c r="E82" s="4"/>
      <c r="F82" s="17"/>
      <c r="G82" s="4">
        <v>197</v>
      </c>
    </row>
    <row r="83" spans="1:7" ht="12.75">
      <c r="A83" s="2" t="s">
        <v>131</v>
      </c>
      <c r="B83" s="3"/>
      <c r="C83" s="5">
        <v>5</v>
      </c>
      <c r="D83" s="3"/>
      <c r="E83" s="4"/>
      <c r="F83" s="17"/>
      <c r="G83" s="4">
        <v>313</v>
      </c>
    </row>
    <row r="84" spans="1:7" ht="12.75">
      <c r="A84" s="2" t="s">
        <v>131</v>
      </c>
      <c r="B84" s="3"/>
      <c r="C84" s="5">
        <v>10</v>
      </c>
      <c r="D84" s="3"/>
      <c r="E84" s="4"/>
      <c r="F84" s="17"/>
      <c r="G84" s="4">
        <v>609</v>
      </c>
    </row>
    <row r="85" spans="1:7" ht="12.75">
      <c r="A85" s="2" t="s">
        <v>131</v>
      </c>
      <c r="B85" s="3"/>
      <c r="C85" s="5">
        <v>20</v>
      </c>
      <c r="D85" s="3"/>
      <c r="E85" s="4"/>
      <c r="F85" s="17"/>
      <c r="G85" s="4">
        <v>1467</v>
      </c>
    </row>
    <row r="86" spans="1:7" ht="12.75">
      <c r="A86" s="2" t="s">
        <v>131</v>
      </c>
      <c r="B86" s="3"/>
      <c r="C86" s="5">
        <v>40</v>
      </c>
      <c r="D86" s="3"/>
      <c r="E86" s="4"/>
      <c r="F86" s="17"/>
      <c r="G86" s="4">
        <v>2559</v>
      </c>
    </row>
    <row r="87" spans="1:7" ht="12.75">
      <c r="A87" s="2" t="s">
        <v>715</v>
      </c>
      <c r="B87" s="3"/>
      <c r="C87" s="5">
        <v>3</v>
      </c>
      <c r="D87" s="3">
        <v>6</v>
      </c>
      <c r="E87" s="4">
        <v>28.35</v>
      </c>
      <c r="F87" s="17"/>
      <c r="G87" s="4">
        <v>33.5</v>
      </c>
    </row>
    <row r="88" spans="1:7" ht="12.75">
      <c r="A88" s="2" t="s">
        <v>716</v>
      </c>
      <c r="B88" s="3"/>
      <c r="C88" s="5">
        <v>3</v>
      </c>
      <c r="D88" s="3">
        <v>6</v>
      </c>
      <c r="E88" s="4">
        <v>30.84</v>
      </c>
      <c r="F88" s="17"/>
      <c r="G88" s="4">
        <v>32.07</v>
      </c>
    </row>
    <row r="89" spans="1:7" ht="12.75">
      <c r="A89" s="2" t="s">
        <v>717</v>
      </c>
      <c r="B89" s="3"/>
      <c r="C89" s="5">
        <v>3</v>
      </c>
      <c r="D89" s="3">
        <v>10</v>
      </c>
      <c r="E89" s="4">
        <v>28</v>
      </c>
      <c r="F89" s="17"/>
      <c r="G89" s="4">
        <v>32.07</v>
      </c>
    </row>
    <row r="90" spans="1:7" ht="12.75">
      <c r="A90" s="2" t="s">
        <v>718</v>
      </c>
      <c r="B90" s="3"/>
      <c r="C90" s="3">
        <v>0.2</v>
      </c>
      <c r="D90" s="3">
        <v>46</v>
      </c>
      <c r="E90" s="4">
        <v>11.81</v>
      </c>
      <c r="F90" s="17"/>
      <c r="G90" s="4">
        <v>11.81</v>
      </c>
    </row>
    <row r="91" spans="1:6" s="27" customFormat="1" ht="17.25" thickBot="1">
      <c r="A91" s="201" t="s">
        <v>719</v>
      </c>
      <c r="B91" s="202"/>
      <c r="C91" s="202"/>
      <c r="D91" s="202"/>
      <c r="E91" s="203"/>
      <c r="F91" s="26"/>
    </row>
    <row r="92" spans="1:7" ht="13.5" thickBot="1">
      <c r="A92" s="6" t="s">
        <v>720</v>
      </c>
      <c r="B92" s="7" t="s">
        <v>721</v>
      </c>
      <c r="C92" s="8">
        <v>0.52</v>
      </c>
      <c r="D92" s="8">
        <v>6</v>
      </c>
      <c r="E92" s="9">
        <v>79.3</v>
      </c>
      <c r="F92" s="17"/>
      <c r="G92" s="9">
        <v>89.71</v>
      </c>
    </row>
    <row r="93" spans="1:7" ht="13.5" thickBot="1">
      <c r="A93" s="6" t="s">
        <v>720</v>
      </c>
      <c r="B93" s="7" t="s">
        <v>722</v>
      </c>
      <c r="C93" s="8">
        <v>0.52</v>
      </c>
      <c r="D93" s="8">
        <v>6</v>
      </c>
      <c r="E93" s="9">
        <v>79.3</v>
      </c>
      <c r="F93" s="17"/>
      <c r="G93" s="9">
        <v>89.71</v>
      </c>
    </row>
    <row r="94" spans="1:7" ht="13.5" thickBot="1">
      <c r="A94" s="6" t="s">
        <v>720</v>
      </c>
      <c r="B94" s="7" t="s">
        <v>723</v>
      </c>
      <c r="C94" s="8">
        <v>0.52</v>
      </c>
      <c r="D94" s="8">
        <v>6</v>
      </c>
      <c r="E94" s="9">
        <v>79.3</v>
      </c>
      <c r="F94" s="17"/>
      <c r="G94" s="9">
        <v>89.71</v>
      </c>
    </row>
    <row r="95" spans="1:7" ht="13.5" thickBot="1">
      <c r="A95" s="6" t="s">
        <v>720</v>
      </c>
      <c r="B95" s="7" t="s">
        <v>724</v>
      </c>
      <c r="C95" s="8">
        <v>0.52</v>
      </c>
      <c r="D95" s="8">
        <v>6</v>
      </c>
      <c r="E95" s="9">
        <v>79.3</v>
      </c>
      <c r="F95" s="17"/>
      <c r="G95" s="9">
        <v>89.71</v>
      </c>
    </row>
    <row r="96" spans="1:7" ht="13.5" thickBot="1">
      <c r="A96" s="10" t="s">
        <v>720</v>
      </c>
      <c r="B96" s="11" t="s">
        <v>725</v>
      </c>
      <c r="C96" s="12">
        <v>0.52</v>
      </c>
      <c r="D96" s="8">
        <v>6</v>
      </c>
      <c r="E96" s="9">
        <v>79.3</v>
      </c>
      <c r="F96" s="17"/>
      <c r="G96" s="9">
        <v>89.71</v>
      </c>
    </row>
    <row r="97" spans="1:7" ht="13.5" thickBot="1">
      <c r="A97" s="10" t="s">
        <v>720</v>
      </c>
      <c r="B97" s="11" t="s">
        <v>726</v>
      </c>
      <c r="C97" s="12">
        <v>0.52</v>
      </c>
      <c r="D97" s="8">
        <v>6</v>
      </c>
      <c r="E97" s="9">
        <v>79.3</v>
      </c>
      <c r="F97" s="17"/>
      <c r="G97" s="9">
        <v>89.71</v>
      </c>
    </row>
    <row r="98" spans="1:7" ht="13.5" thickBot="1">
      <c r="A98" s="10" t="s">
        <v>720</v>
      </c>
      <c r="B98" s="11" t="s">
        <v>727</v>
      </c>
      <c r="C98" s="12">
        <v>0.52</v>
      </c>
      <c r="D98" s="8">
        <v>6</v>
      </c>
      <c r="E98" s="9">
        <v>79.3</v>
      </c>
      <c r="F98" s="17"/>
      <c r="G98" s="9">
        <v>89.71</v>
      </c>
    </row>
    <row r="99" spans="1:7" ht="13.5" thickBot="1">
      <c r="A99" s="10" t="s">
        <v>720</v>
      </c>
      <c r="B99" s="12" t="s">
        <v>728</v>
      </c>
      <c r="C99" s="12">
        <v>0.52</v>
      </c>
      <c r="D99" s="8">
        <v>6</v>
      </c>
      <c r="E99" s="9">
        <v>79.3</v>
      </c>
      <c r="F99" s="17"/>
      <c r="G99" s="9">
        <v>89.71</v>
      </c>
    </row>
    <row r="100" spans="1:7" ht="13.5" thickBot="1">
      <c r="A100" s="10" t="s">
        <v>720</v>
      </c>
      <c r="B100" s="12" t="s">
        <v>729</v>
      </c>
      <c r="C100" s="12">
        <v>0.52</v>
      </c>
      <c r="D100" s="8">
        <v>6</v>
      </c>
      <c r="E100" s="9">
        <v>79.3</v>
      </c>
      <c r="F100" s="17"/>
      <c r="G100" s="9">
        <v>89.71</v>
      </c>
    </row>
    <row r="101" spans="1:7" ht="13.5" thickBot="1">
      <c r="A101" s="10" t="s">
        <v>720</v>
      </c>
      <c r="B101" s="12" t="s">
        <v>730</v>
      </c>
      <c r="C101" s="12">
        <v>0.52</v>
      </c>
      <c r="D101" s="8">
        <v>6</v>
      </c>
      <c r="E101" s="9">
        <v>79.3</v>
      </c>
      <c r="F101" s="17"/>
      <c r="G101" s="9">
        <v>89.71</v>
      </c>
    </row>
    <row r="102" spans="1:7" ht="13.5" thickBot="1">
      <c r="A102" s="10" t="s">
        <v>720</v>
      </c>
      <c r="B102" s="12" t="s">
        <v>731</v>
      </c>
      <c r="C102" s="12">
        <v>0.52</v>
      </c>
      <c r="D102" s="8">
        <v>6</v>
      </c>
      <c r="E102" s="9">
        <v>79.3</v>
      </c>
      <c r="F102" s="17"/>
      <c r="G102" s="9">
        <v>89.71</v>
      </c>
    </row>
    <row r="103" spans="1:7" ht="13.5" thickBot="1">
      <c r="A103" s="10" t="s">
        <v>720</v>
      </c>
      <c r="B103" s="12" t="s">
        <v>732</v>
      </c>
      <c r="C103" s="12">
        <v>0.52</v>
      </c>
      <c r="D103" s="8">
        <v>6</v>
      </c>
      <c r="E103" s="9">
        <v>79.3</v>
      </c>
      <c r="F103" s="17"/>
      <c r="G103" s="9">
        <v>89.71</v>
      </c>
    </row>
    <row r="104" spans="1:7" ht="13.5" thickBot="1">
      <c r="A104" s="10" t="s">
        <v>720</v>
      </c>
      <c r="B104" s="12" t="s">
        <v>733</v>
      </c>
      <c r="C104" s="12">
        <v>0.52</v>
      </c>
      <c r="D104" s="8">
        <v>6</v>
      </c>
      <c r="E104" s="9">
        <v>79.3</v>
      </c>
      <c r="F104" s="17"/>
      <c r="G104" s="9">
        <v>89.71</v>
      </c>
    </row>
    <row r="105" spans="1:7" ht="13.5" thickBot="1">
      <c r="A105" s="10" t="s">
        <v>720</v>
      </c>
      <c r="B105" s="12" t="s">
        <v>734</v>
      </c>
      <c r="C105" s="12">
        <v>0.52</v>
      </c>
      <c r="D105" s="8">
        <v>6</v>
      </c>
      <c r="E105" s="9">
        <v>79.3</v>
      </c>
      <c r="F105" s="17"/>
      <c r="G105" s="9">
        <v>89.71</v>
      </c>
    </row>
    <row r="106" spans="1:7" ht="13.5" thickBot="1">
      <c r="A106" s="10" t="s">
        <v>720</v>
      </c>
      <c r="B106" s="12" t="s">
        <v>735</v>
      </c>
      <c r="C106" s="12">
        <v>0.52</v>
      </c>
      <c r="D106" s="8">
        <v>6</v>
      </c>
      <c r="E106" s="9">
        <v>79.3</v>
      </c>
      <c r="F106" s="17"/>
      <c r="G106" s="9">
        <v>89.71</v>
      </c>
    </row>
    <row r="107" spans="1:7" ht="13.5" thickBot="1">
      <c r="A107" s="10" t="s">
        <v>720</v>
      </c>
      <c r="B107" s="12" t="s">
        <v>736</v>
      </c>
      <c r="C107" s="12">
        <v>0.52</v>
      </c>
      <c r="D107" s="8">
        <v>6</v>
      </c>
      <c r="E107" s="9">
        <v>79.3</v>
      </c>
      <c r="F107" s="17"/>
      <c r="G107" s="9">
        <v>89.71</v>
      </c>
    </row>
    <row r="108" spans="1:7" ht="13.5" thickBot="1">
      <c r="A108" s="10" t="s">
        <v>720</v>
      </c>
      <c r="B108" s="12" t="s">
        <v>737</v>
      </c>
      <c r="C108" s="12">
        <v>0.52</v>
      </c>
      <c r="D108" s="8">
        <v>6</v>
      </c>
      <c r="E108" s="9">
        <v>79.3</v>
      </c>
      <c r="F108" s="17"/>
      <c r="G108" s="9">
        <v>89.71</v>
      </c>
    </row>
    <row r="109" spans="1:7" ht="13.5" thickBot="1">
      <c r="A109" s="10" t="s">
        <v>720</v>
      </c>
      <c r="B109" s="12" t="s">
        <v>738</v>
      </c>
      <c r="C109" s="12">
        <v>0.52</v>
      </c>
      <c r="D109" s="8">
        <v>6</v>
      </c>
      <c r="E109" s="13">
        <v>98.9</v>
      </c>
      <c r="F109" s="17"/>
      <c r="G109" s="13">
        <v>110.53</v>
      </c>
    </row>
    <row r="110" spans="1:7" ht="13.5" thickBot="1">
      <c r="A110" s="10" t="s">
        <v>720</v>
      </c>
      <c r="B110" s="12" t="s">
        <v>739</v>
      </c>
      <c r="C110" s="12">
        <v>0.52</v>
      </c>
      <c r="D110" s="8">
        <v>6</v>
      </c>
      <c r="E110" s="13">
        <v>98.9</v>
      </c>
      <c r="F110" s="17"/>
      <c r="G110" s="13">
        <v>110.53</v>
      </c>
    </row>
    <row r="111" spans="1:7" ht="13.5" thickBot="1">
      <c r="A111" s="10" t="s">
        <v>720</v>
      </c>
      <c r="B111" s="12" t="s">
        <v>740</v>
      </c>
      <c r="C111" s="12">
        <v>0.52</v>
      </c>
      <c r="D111" s="8">
        <v>6</v>
      </c>
      <c r="E111" s="13">
        <v>98.9</v>
      </c>
      <c r="F111" s="17"/>
      <c r="G111" s="13">
        <v>110.53</v>
      </c>
    </row>
    <row r="112" spans="1:7" ht="13.5" thickBot="1">
      <c r="A112" s="10" t="s">
        <v>720</v>
      </c>
      <c r="B112" s="12" t="s">
        <v>741</v>
      </c>
      <c r="C112" s="12">
        <v>0.52</v>
      </c>
      <c r="D112" s="8">
        <v>6</v>
      </c>
      <c r="E112" s="13">
        <v>98.9</v>
      </c>
      <c r="F112" s="17"/>
      <c r="G112" s="13">
        <v>110.53</v>
      </c>
    </row>
    <row r="113" spans="1:7" ht="13.5" thickBot="1">
      <c r="A113" s="149" t="s">
        <v>1121</v>
      </c>
      <c r="B113" s="12" t="s">
        <v>721</v>
      </c>
      <c r="C113" s="12">
        <v>0.52</v>
      </c>
      <c r="D113" s="8"/>
      <c r="E113" s="13"/>
      <c r="F113" s="17"/>
      <c r="G113" s="13">
        <v>130.03</v>
      </c>
    </row>
    <row r="114" spans="1:7" ht="13.5" thickBot="1">
      <c r="A114" s="10" t="s">
        <v>742</v>
      </c>
      <c r="B114" s="12" t="s">
        <v>1122</v>
      </c>
      <c r="C114" s="12">
        <v>0.52</v>
      </c>
      <c r="D114" s="8">
        <v>6</v>
      </c>
      <c r="E114" s="13">
        <v>124.37</v>
      </c>
      <c r="F114" s="17"/>
      <c r="G114" s="13">
        <v>133.93</v>
      </c>
    </row>
    <row r="115" spans="1:7" ht="13.5" thickBot="1">
      <c r="A115" s="10" t="s">
        <v>744</v>
      </c>
      <c r="B115" s="12" t="s">
        <v>721</v>
      </c>
      <c r="C115" s="14">
        <v>0.52</v>
      </c>
      <c r="D115" s="8">
        <v>6</v>
      </c>
      <c r="E115" s="13">
        <v>124.37</v>
      </c>
      <c r="F115" s="17"/>
      <c r="G115" s="13">
        <v>124.37</v>
      </c>
    </row>
    <row r="116" spans="1:7" ht="13.5" thickBot="1">
      <c r="A116" s="10" t="s">
        <v>1123</v>
      </c>
      <c r="B116" s="12" t="s">
        <v>745</v>
      </c>
      <c r="C116" s="14">
        <v>0.52</v>
      </c>
      <c r="D116" s="8">
        <v>6</v>
      </c>
      <c r="E116" s="13">
        <v>114.7</v>
      </c>
      <c r="F116" s="17"/>
      <c r="G116" s="13">
        <v>188.51</v>
      </c>
    </row>
    <row r="117" spans="1:7" ht="13.5" thickBot="1">
      <c r="A117" s="10" t="s">
        <v>1124</v>
      </c>
      <c r="B117" s="12" t="s">
        <v>746</v>
      </c>
      <c r="C117" s="14">
        <v>0.52</v>
      </c>
      <c r="D117" s="8">
        <v>6</v>
      </c>
      <c r="E117" s="13">
        <v>114.7</v>
      </c>
      <c r="F117" s="17"/>
      <c r="G117" s="13">
        <v>188.51</v>
      </c>
    </row>
    <row r="118" spans="1:7" ht="13.5" thickBot="1">
      <c r="A118" s="10" t="s">
        <v>1125</v>
      </c>
      <c r="B118" s="12" t="s">
        <v>747</v>
      </c>
      <c r="C118" s="14">
        <v>0.52</v>
      </c>
      <c r="D118" s="8">
        <v>6</v>
      </c>
      <c r="E118" s="13">
        <v>114.7</v>
      </c>
      <c r="F118" s="17"/>
      <c r="G118" s="13">
        <v>188.51</v>
      </c>
    </row>
    <row r="119" spans="1:7" ht="13.5" thickBot="1">
      <c r="A119" s="10" t="s">
        <v>1126</v>
      </c>
      <c r="B119" s="12" t="s">
        <v>748</v>
      </c>
      <c r="C119" s="14">
        <v>0.52</v>
      </c>
      <c r="D119" s="8">
        <v>6</v>
      </c>
      <c r="E119" s="13">
        <v>114.7</v>
      </c>
      <c r="F119" s="17"/>
      <c r="G119" s="13">
        <v>188.51</v>
      </c>
    </row>
    <row r="120" spans="1:7" ht="13.5" thickBot="1">
      <c r="A120" s="10" t="s">
        <v>1127</v>
      </c>
      <c r="B120" s="12" t="s">
        <v>749</v>
      </c>
      <c r="C120" s="14">
        <v>0.52</v>
      </c>
      <c r="D120" s="8">
        <v>6</v>
      </c>
      <c r="E120" s="13">
        <v>114.7</v>
      </c>
      <c r="F120" s="17"/>
      <c r="G120" s="13">
        <v>188.51</v>
      </c>
    </row>
    <row r="121" spans="1:7" ht="13.5" thickBot="1">
      <c r="A121" s="10" t="s">
        <v>1128</v>
      </c>
      <c r="B121" s="12" t="s">
        <v>750</v>
      </c>
      <c r="C121" s="14">
        <v>0.52</v>
      </c>
      <c r="D121" s="8">
        <v>6</v>
      </c>
      <c r="E121" s="13">
        <v>114.7</v>
      </c>
      <c r="F121" s="17"/>
      <c r="G121" s="13">
        <v>188.51</v>
      </c>
    </row>
    <row r="122" spans="1:7" ht="13.5" thickBot="1">
      <c r="A122" s="10" t="s">
        <v>1129</v>
      </c>
      <c r="B122" s="12" t="s">
        <v>751</v>
      </c>
      <c r="C122" s="14">
        <v>0.52</v>
      </c>
      <c r="D122" s="8">
        <v>6</v>
      </c>
      <c r="E122" s="13">
        <v>114.7</v>
      </c>
      <c r="F122" s="17"/>
      <c r="G122" s="13">
        <v>188.51</v>
      </c>
    </row>
    <row r="123" spans="1:7" ht="13.5" thickBot="1">
      <c r="A123" s="10" t="s">
        <v>1130</v>
      </c>
      <c r="B123" s="12" t="s">
        <v>752</v>
      </c>
      <c r="C123" s="14">
        <v>0.52</v>
      </c>
      <c r="D123" s="8">
        <v>6</v>
      </c>
      <c r="E123" s="13">
        <v>114.7</v>
      </c>
      <c r="F123" s="17"/>
      <c r="G123" s="13">
        <v>188.51</v>
      </c>
    </row>
    <row r="124" spans="1:7" ht="13.5" thickBot="1">
      <c r="A124" s="10" t="s">
        <v>1131</v>
      </c>
      <c r="B124" s="12" t="s">
        <v>753</v>
      </c>
      <c r="C124" s="14">
        <v>0.52</v>
      </c>
      <c r="D124" s="8">
        <v>6</v>
      </c>
      <c r="E124" s="13">
        <v>114.7</v>
      </c>
      <c r="F124" s="17"/>
      <c r="G124" s="13">
        <v>188.51</v>
      </c>
    </row>
    <row r="125" spans="1:7" ht="13.5" thickBot="1">
      <c r="A125" s="10" t="s">
        <v>1132</v>
      </c>
      <c r="B125" s="12" t="s">
        <v>754</v>
      </c>
      <c r="C125" s="14">
        <v>0.52</v>
      </c>
      <c r="D125" s="8">
        <v>6</v>
      </c>
      <c r="E125" s="13">
        <v>114.7</v>
      </c>
      <c r="F125" s="17"/>
      <c r="G125" s="13">
        <v>188.51</v>
      </c>
    </row>
    <row r="126" spans="1:7" ht="13.5" thickBot="1">
      <c r="A126" s="10" t="s">
        <v>1133</v>
      </c>
      <c r="B126" s="12" t="s">
        <v>755</v>
      </c>
      <c r="C126" s="14">
        <v>0.52</v>
      </c>
      <c r="D126" s="8">
        <v>6</v>
      </c>
      <c r="E126" s="13">
        <v>114.7</v>
      </c>
      <c r="F126" s="17"/>
      <c r="G126" s="13">
        <v>188.51</v>
      </c>
    </row>
    <row r="127" spans="1:7" ht="13.5" thickBot="1">
      <c r="A127" s="10" t="s">
        <v>1134</v>
      </c>
      <c r="B127" s="12" t="s">
        <v>756</v>
      </c>
      <c r="C127" s="14">
        <v>0.52</v>
      </c>
      <c r="D127" s="8">
        <v>6</v>
      </c>
      <c r="E127" s="13">
        <v>114.7</v>
      </c>
      <c r="F127" s="17"/>
      <c r="G127" s="13">
        <v>188.51</v>
      </c>
    </row>
    <row r="128" spans="1:7" ht="13.5" thickBot="1">
      <c r="A128" s="10" t="s">
        <v>1135</v>
      </c>
      <c r="B128" s="12" t="s">
        <v>757</v>
      </c>
      <c r="C128" s="14">
        <v>0.52</v>
      </c>
      <c r="D128" s="8"/>
      <c r="E128" s="13">
        <v>114.7</v>
      </c>
      <c r="F128" s="17"/>
      <c r="G128" s="13">
        <v>188.51</v>
      </c>
    </row>
    <row r="129" spans="1:7" ht="13.5" thickBot="1">
      <c r="A129" s="10" t="s">
        <v>1136</v>
      </c>
      <c r="B129" s="12" t="s">
        <v>768</v>
      </c>
      <c r="C129" s="14">
        <v>0.52</v>
      </c>
      <c r="D129" s="8">
        <v>6</v>
      </c>
      <c r="E129" s="13">
        <v>114.7</v>
      </c>
      <c r="F129" s="17"/>
      <c r="G129" s="13">
        <v>188.51</v>
      </c>
    </row>
    <row r="130" spans="1:7" ht="13.5" thickBot="1">
      <c r="A130" s="10" t="s">
        <v>1137</v>
      </c>
      <c r="B130" s="12" t="s">
        <v>769</v>
      </c>
      <c r="C130" s="14">
        <v>0.52</v>
      </c>
      <c r="D130" s="8">
        <v>6</v>
      </c>
      <c r="E130" s="13">
        <v>114.7</v>
      </c>
      <c r="F130" s="17"/>
      <c r="G130" s="13">
        <v>188.51</v>
      </c>
    </row>
    <row r="131" spans="1:7" ht="13.5" thickBot="1">
      <c r="A131" s="149" t="s">
        <v>1138</v>
      </c>
      <c r="B131" s="12" t="s">
        <v>1141</v>
      </c>
      <c r="C131" s="14">
        <v>0.52</v>
      </c>
      <c r="D131" s="8">
        <v>6</v>
      </c>
      <c r="E131" s="13"/>
      <c r="F131" s="17"/>
      <c r="G131" s="13">
        <v>101.49</v>
      </c>
    </row>
    <row r="132" spans="1:7" ht="13.5" thickBot="1">
      <c r="A132" s="149" t="s">
        <v>1139</v>
      </c>
      <c r="B132" s="12" t="s">
        <v>1142</v>
      </c>
      <c r="C132" s="14">
        <v>0.52</v>
      </c>
      <c r="D132" s="8">
        <v>6</v>
      </c>
      <c r="E132" s="13"/>
      <c r="F132" s="17"/>
      <c r="G132" s="13">
        <v>101.49</v>
      </c>
    </row>
    <row r="133" spans="1:7" ht="13.5" thickBot="1">
      <c r="A133" s="149" t="s">
        <v>1140</v>
      </c>
      <c r="B133" s="12" t="s">
        <v>1143</v>
      </c>
      <c r="C133" s="14">
        <v>0.52</v>
      </c>
      <c r="D133" s="8">
        <v>6</v>
      </c>
      <c r="E133" s="13"/>
      <c r="F133" s="17"/>
      <c r="G133" s="13">
        <v>139.89</v>
      </c>
    </row>
    <row r="134" spans="1:7" ht="13.5" thickBot="1">
      <c r="A134" s="10" t="s">
        <v>785</v>
      </c>
      <c r="B134" s="12" t="s">
        <v>736</v>
      </c>
      <c r="C134" s="14">
        <v>0.52</v>
      </c>
      <c r="D134" s="8">
        <v>6</v>
      </c>
      <c r="E134" s="13">
        <v>107.9</v>
      </c>
      <c r="F134" s="17"/>
      <c r="G134" s="13">
        <v>120.91</v>
      </c>
    </row>
    <row r="135" spans="1:7" ht="13.5" thickBot="1">
      <c r="A135" s="10" t="s">
        <v>785</v>
      </c>
      <c r="B135" s="12" t="s">
        <v>786</v>
      </c>
      <c r="C135" s="14">
        <v>0.52</v>
      </c>
      <c r="D135" s="8">
        <v>6</v>
      </c>
      <c r="E135" s="13">
        <v>107.9</v>
      </c>
      <c r="F135" s="17"/>
      <c r="G135" s="13">
        <v>120.91</v>
      </c>
    </row>
    <row r="136" spans="1:7" ht="13.5" thickBot="1">
      <c r="A136" s="10" t="s">
        <v>785</v>
      </c>
      <c r="B136" s="12" t="s">
        <v>721</v>
      </c>
      <c r="C136" s="14">
        <v>0.52</v>
      </c>
      <c r="D136" s="8">
        <v>6</v>
      </c>
      <c r="E136" s="13">
        <v>107.9</v>
      </c>
      <c r="F136" s="17"/>
      <c r="G136" s="13">
        <v>120.91</v>
      </c>
    </row>
    <row r="137" spans="1:7" ht="13.5" thickBot="1">
      <c r="A137" s="10" t="s">
        <v>785</v>
      </c>
      <c r="B137" s="12" t="s">
        <v>787</v>
      </c>
      <c r="C137" s="14">
        <v>0.52</v>
      </c>
      <c r="D137" s="8">
        <v>6</v>
      </c>
      <c r="E137" s="13">
        <v>107.9</v>
      </c>
      <c r="F137" s="17"/>
      <c r="G137" s="13">
        <v>120.91</v>
      </c>
    </row>
    <row r="138" spans="1:7" ht="13.5" thickBot="1">
      <c r="A138" s="10" t="s">
        <v>788</v>
      </c>
      <c r="B138" s="12" t="s">
        <v>789</v>
      </c>
      <c r="C138" s="14">
        <v>0.52</v>
      </c>
      <c r="D138" s="8">
        <v>6</v>
      </c>
      <c r="E138" s="13">
        <v>79.3</v>
      </c>
      <c r="F138" s="17"/>
      <c r="G138" s="13">
        <v>114.41</v>
      </c>
    </row>
    <row r="139" spans="1:7" ht="13.5" thickBot="1">
      <c r="A139" s="10" t="s">
        <v>788</v>
      </c>
      <c r="B139" s="12" t="s">
        <v>790</v>
      </c>
      <c r="C139" s="14">
        <v>0.52</v>
      </c>
      <c r="D139" s="8">
        <v>6</v>
      </c>
      <c r="E139" s="13">
        <v>79.3</v>
      </c>
      <c r="F139" s="17"/>
      <c r="G139" s="13">
        <v>114.41</v>
      </c>
    </row>
    <row r="140" spans="1:7" ht="13.5" thickBot="1">
      <c r="A140" s="10" t="s">
        <v>788</v>
      </c>
      <c r="B140" s="12" t="s">
        <v>791</v>
      </c>
      <c r="C140" s="14">
        <v>0.52</v>
      </c>
      <c r="D140" s="8">
        <v>6</v>
      </c>
      <c r="E140" s="13">
        <v>79.3</v>
      </c>
      <c r="F140" s="17"/>
      <c r="G140" s="13">
        <v>114.41</v>
      </c>
    </row>
    <row r="141" spans="1:7" ht="13.5" thickBot="1">
      <c r="A141" s="15" t="s">
        <v>788</v>
      </c>
      <c r="B141" s="12" t="s">
        <v>568</v>
      </c>
      <c r="C141" s="16">
        <v>0.52</v>
      </c>
      <c r="D141" s="8">
        <v>6</v>
      </c>
      <c r="E141" s="13">
        <v>79.3</v>
      </c>
      <c r="F141" s="17"/>
      <c r="G141" s="13">
        <v>114.41</v>
      </c>
    </row>
    <row r="142" spans="1:2" s="23" customFormat="1" ht="22.5" customHeight="1">
      <c r="A142" s="21" t="s">
        <v>834</v>
      </c>
      <c r="B142" s="22"/>
    </row>
    <row r="143" spans="1:4" s="17" customFormat="1" ht="12.75">
      <c r="A143" s="108" t="s">
        <v>1085</v>
      </c>
      <c r="B143" s="18"/>
      <c r="C143" s="19" t="s">
        <v>571</v>
      </c>
      <c r="D143" s="20">
        <v>60.37</v>
      </c>
    </row>
    <row r="144" spans="1:4" s="17" customFormat="1" ht="12.75">
      <c r="A144" s="18" t="s">
        <v>829</v>
      </c>
      <c r="B144" s="18"/>
      <c r="C144" s="19" t="s">
        <v>571</v>
      </c>
      <c r="D144" s="20">
        <v>60.67</v>
      </c>
    </row>
    <row r="145" spans="1:4" s="17" customFormat="1" ht="12.75">
      <c r="A145" s="18" t="s">
        <v>830</v>
      </c>
      <c r="B145" s="18"/>
      <c r="C145" s="19" t="s">
        <v>571</v>
      </c>
      <c r="D145" s="20">
        <v>60.99</v>
      </c>
    </row>
    <row r="146" spans="1:4" s="17" customFormat="1" ht="12.75">
      <c r="A146" s="18" t="s">
        <v>831</v>
      </c>
      <c r="B146" s="18"/>
      <c r="C146" s="19" t="s">
        <v>571</v>
      </c>
      <c r="D146" s="20">
        <v>62.37</v>
      </c>
    </row>
    <row r="147" spans="1:4" s="17" customFormat="1" ht="12.75">
      <c r="A147" s="18" t="s">
        <v>833</v>
      </c>
      <c r="B147" s="18"/>
      <c r="C147" s="19" t="s">
        <v>571</v>
      </c>
      <c r="D147" s="20">
        <v>60.37</v>
      </c>
    </row>
    <row r="148" spans="1:2" s="17" customFormat="1" ht="22.5" customHeight="1">
      <c r="A148" s="25" t="s">
        <v>851</v>
      </c>
      <c r="B148" s="24"/>
    </row>
    <row r="149" spans="1:4" s="17" customFormat="1" ht="12.75">
      <c r="A149" s="18" t="s">
        <v>835</v>
      </c>
      <c r="B149" s="18"/>
      <c r="C149" s="19" t="s">
        <v>571</v>
      </c>
      <c r="D149" s="20">
        <v>1320.79</v>
      </c>
    </row>
    <row r="150" spans="1:4" s="17" customFormat="1" ht="12.75">
      <c r="A150" s="18" t="s">
        <v>836</v>
      </c>
      <c r="B150" s="18"/>
      <c r="C150" s="19" t="s">
        <v>571</v>
      </c>
      <c r="D150" s="20">
        <v>440.53</v>
      </c>
    </row>
    <row r="151" spans="1:4" s="17" customFormat="1" ht="12.75">
      <c r="A151" s="106" t="s">
        <v>115</v>
      </c>
      <c r="B151" s="106"/>
      <c r="C151" s="109" t="s">
        <v>571</v>
      </c>
      <c r="D151" s="110">
        <v>997.57</v>
      </c>
    </row>
    <row r="152" spans="1:4" s="17" customFormat="1" ht="12.75">
      <c r="A152" s="106" t="s">
        <v>116</v>
      </c>
      <c r="B152" s="106"/>
      <c r="C152" s="109" t="s">
        <v>571</v>
      </c>
      <c r="D152" s="110">
        <v>456.03</v>
      </c>
    </row>
    <row r="153" spans="1:4" s="17" customFormat="1" ht="12.75">
      <c r="A153" s="106" t="s">
        <v>117</v>
      </c>
      <c r="B153" s="106"/>
      <c r="C153" s="109" t="s">
        <v>571</v>
      </c>
      <c r="D153" s="110">
        <v>456.03</v>
      </c>
    </row>
    <row r="154" spans="1:4" s="17" customFormat="1" ht="12.75">
      <c r="A154" s="106" t="s">
        <v>118</v>
      </c>
      <c r="B154" s="106"/>
      <c r="C154" s="109" t="s">
        <v>571</v>
      </c>
      <c r="D154" s="110">
        <v>456.03</v>
      </c>
    </row>
    <row r="155" spans="1:4" s="17" customFormat="1" ht="12.75">
      <c r="A155" s="18" t="s">
        <v>837</v>
      </c>
      <c r="B155" s="18"/>
      <c r="C155" s="19" t="s">
        <v>571</v>
      </c>
      <c r="D155" s="20">
        <v>157.27</v>
      </c>
    </row>
    <row r="156" spans="1:4" s="17" customFormat="1" ht="12.75">
      <c r="A156" s="18" t="s">
        <v>838</v>
      </c>
      <c r="B156" s="18"/>
      <c r="C156" s="19" t="s">
        <v>571</v>
      </c>
      <c r="D156" s="20">
        <v>1281.17</v>
      </c>
    </row>
    <row r="157" spans="1:4" s="17" customFormat="1" ht="12.75">
      <c r="A157" s="108" t="s">
        <v>119</v>
      </c>
      <c r="B157" s="18"/>
      <c r="C157" s="107" t="s">
        <v>571</v>
      </c>
      <c r="D157" s="20">
        <v>427.33</v>
      </c>
    </row>
    <row r="158" spans="1:4" s="17" customFormat="1" ht="12.75">
      <c r="A158" s="18" t="s">
        <v>839</v>
      </c>
      <c r="B158" s="18"/>
      <c r="C158" s="19" t="s">
        <v>571</v>
      </c>
      <c r="D158" s="20">
        <v>157.27</v>
      </c>
    </row>
    <row r="159" spans="1:4" s="17" customFormat="1" ht="12.75">
      <c r="A159" s="18" t="s">
        <v>840</v>
      </c>
      <c r="B159" s="18"/>
      <c r="C159" s="19" t="s">
        <v>571</v>
      </c>
      <c r="D159" s="20">
        <v>1281.17</v>
      </c>
    </row>
    <row r="160" spans="1:4" s="17" customFormat="1" ht="12.75">
      <c r="A160" s="18" t="s">
        <v>841</v>
      </c>
      <c r="B160" s="18"/>
      <c r="C160" s="19" t="s">
        <v>571</v>
      </c>
      <c r="D160" s="20">
        <v>427.33</v>
      </c>
    </row>
    <row r="161" spans="1:4" s="17" customFormat="1" ht="12.75">
      <c r="A161" s="18" t="s">
        <v>842</v>
      </c>
      <c r="B161" s="18"/>
      <c r="C161" s="19" t="s">
        <v>571</v>
      </c>
      <c r="D161" s="20">
        <v>157.27</v>
      </c>
    </row>
    <row r="162" spans="1:4" s="17" customFormat="1" ht="12.75">
      <c r="A162" s="18" t="s">
        <v>843</v>
      </c>
      <c r="B162" s="18"/>
      <c r="C162" s="19" t="s">
        <v>571</v>
      </c>
      <c r="D162" s="20">
        <v>427.33</v>
      </c>
    </row>
    <row r="163" spans="1:4" s="17" customFormat="1" ht="12.75">
      <c r="A163" s="18" t="s">
        <v>844</v>
      </c>
      <c r="B163" s="18"/>
      <c r="C163" s="19" t="s">
        <v>571</v>
      </c>
      <c r="D163" s="20">
        <v>157.27</v>
      </c>
    </row>
    <row r="164" spans="1:4" s="17" customFormat="1" ht="12.75">
      <c r="A164" s="108" t="s">
        <v>845</v>
      </c>
      <c r="B164" s="18"/>
      <c r="C164" s="19" t="s">
        <v>571</v>
      </c>
      <c r="D164" s="20">
        <v>157.27</v>
      </c>
    </row>
    <row r="165" spans="1:4" s="17" customFormat="1" ht="12.75">
      <c r="A165" s="18" t="s">
        <v>846</v>
      </c>
      <c r="B165" s="18"/>
      <c r="C165" s="19" t="s">
        <v>571</v>
      </c>
      <c r="D165" s="20">
        <v>427.33</v>
      </c>
    </row>
    <row r="166" spans="1:4" s="17" customFormat="1" ht="12.75">
      <c r="A166" s="18" t="s">
        <v>847</v>
      </c>
      <c r="B166" s="18"/>
      <c r="C166" s="19" t="s">
        <v>571</v>
      </c>
      <c r="D166" s="20">
        <v>157.27</v>
      </c>
    </row>
    <row r="167" spans="1:4" s="17" customFormat="1" ht="12.75">
      <c r="A167" s="18" t="s">
        <v>848</v>
      </c>
      <c r="B167" s="18"/>
      <c r="C167" s="19" t="s">
        <v>571</v>
      </c>
      <c r="D167" s="20">
        <v>427.33</v>
      </c>
    </row>
    <row r="168" spans="1:4" s="17" customFormat="1" ht="12.75">
      <c r="A168" s="18" t="s">
        <v>849</v>
      </c>
      <c r="B168" s="18"/>
      <c r="C168" s="19" t="s">
        <v>571</v>
      </c>
      <c r="D168" s="20">
        <v>157.27</v>
      </c>
    </row>
    <row r="169" spans="1:4" s="17" customFormat="1" ht="12.75">
      <c r="A169" s="18" t="s">
        <v>850</v>
      </c>
      <c r="B169" s="18"/>
      <c r="C169" s="19" t="s">
        <v>571</v>
      </c>
      <c r="D169" s="20">
        <v>427.33</v>
      </c>
    </row>
    <row r="170" spans="1:5" ht="16.5">
      <c r="A170" s="204" t="s">
        <v>1067</v>
      </c>
      <c r="B170" s="204"/>
      <c r="C170" s="204"/>
      <c r="D170" s="204"/>
      <c r="E170" s="204"/>
    </row>
    <row r="171" spans="1:4" ht="12.75">
      <c r="A171" s="111" t="s">
        <v>1086</v>
      </c>
      <c r="B171" s="112"/>
      <c r="C171" s="19" t="s">
        <v>571</v>
      </c>
      <c r="D171" s="20">
        <v>49.57</v>
      </c>
    </row>
    <row r="172" spans="1:4" ht="12.75">
      <c r="A172" s="111" t="s">
        <v>1087</v>
      </c>
      <c r="B172" s="112"/>
      <c r="C172" s="19" t="s">
        <v>571</v>
      </c>
      <c r="D172" s="20">
        <v>49.57</v>
      </c>
    </row>
    <row r="173" spans="1:4" ht="12.75">
      <c r="A173" s="111" t="s">
        <v>1088</v>
      </c>
      <c r="B173" s="112"/>
      <c r="C173" s="19" t="s">
        <v>571</v>
      </c>
      <c r="D173" s="20">
        <v>49.57</v>
      </c>
    </row>
    <row r="174" spans="1:4" ht="12.75">
      <c r="A174" s="111" t="s">
        <v>1089</v>
      </c>
      <c r="B174" s="112"/>
      <c r="C174" s="19" t="s">
        <v>571</v>
      </c>
      <c r="D174" s="20">
        <v>49.57</v>
      </c>
    </row>
    <row r="175" spans="1:4" ht="12.75">
      <c r="A175" s="111" t="s">
        <v>1090</v>
      </c>
      <c r="B175" s="112"/>
      <c r="C175" s="19" t="s">
        <v>571</v>
      </c>
      <c r="D175" s="20">
        <v>49.57</v>
      </c>
    </row>
    <row r="176" spans="1:4" ht="12.75">
      <c r="A176" s="111" t="s">
        <v>1091</v>
      </c>
      <c r="B176" s="112"/>
      <c r="C176" s="19" t="s">
        <v>571</v>
      </c>
      <c r="D176" s="20">
        <v>49.57</v>
      </c>
    </row>
    <row r="177" spans="1:4" ht="12.75">
      <c r="A177" s="111" t="s">
        <v>1092</v>
      </c>
      <c r="B177" s="112"/>
      <c r="C177" s="19" t="s">
        <v>571</v>
      </c>
      <c r="D177" s="20">
        <v>49.57</v>
      </c>
    </row>
    <row r="178" spans="1:4" ht="12.75">
      <c r="A178" s="111" t="s">
        <v>1093</v>
      </c>
      <c r="B178" s="112"/>
      <c r="C178" s="19" t="s">
        <v>571</v>
      </c>
      <c r="D178" s="20">
        <v>49.57</v>
      </c>
    </row>
    <row r="179" spans="1:4" ht="12.75">
      <c r="A179" s="111" t="s">
        <v>1094</v>
      </c>
      <c r="B179" s="112"/>
      <c r="C179" s="19" t="s">
        <v>571</v>
      </c>
      <c r="D179" s="20">
        <v>49.57</v>
      </c>
    </row>
    <row r="180" spans="1:8" ht="12.75">
      <c r="A180" s="111" t="s">
        <v>1095</v>
      </c>
      <c r="B180" s="112"/>
      <c r="C180" s="19" t="s">
        <v>571</v>
      </c>
      <c r="D180" s="20">
        <v>49.57</v>
      </c>
      <c r="H180" s="134"/>
    </row>
    <row r="181" spans="1:4" ht="12.75">
      <c r="A181" s="111" t="s">
        <v>1096</v>
      </c>
      <c r="B181" s="112"/>
      <c r="C181" s="19" t="s">
        <v>571</v>
      </c>
      <c r="D181" s="20">
        <v>49.57</v>
      </c>
    </row>
    <row r="182" spans="1:4" ht="12.75">
      <c r="A182" s="111" t="s">
        <v>1097</v>
      </c>
      <c r="B182" s="112"/>
      <c r="C182" s="19" t="s">
        <v>571</v>
      </c>
      <c r="D182" s="20">
        <v>49.57</v>
      </c>
    </row>
    <row r="183" spans="1:4" ht="12.75">
      <c r="A183" s="111" t="s">
        <v>1098</v>
      </c>
      <c r="B183" s="112"/>
      <c r="C183" s="19" t="s">
        <v>571</v>
      </c>
      <c r="D183" s="20">
        <v>49.57</v>
      </c>
    </row>
    <row r="184" spans="1:4" ht="12.75">
      <c r="A184" s="111" t="s">
        <v>1099</v>
      </c>
      <c r="B184" s="112"/>
      <c r="C184" s="19" t="s">
        <v>571</v>
      </c>
      <c r="D184" s="20">
        <v>49.57</v>
      </c>
    </row>
    <row r="185" spans="1:4" ht="12.75">
      <c r="A185" s="111" t="s">
        <v>1100</v>
      </c>
      <c r="B185" s="112"/>
      <c r="C185" s="19" t="s">
        <v>571</v>
      </c>
      <c r="D185" s="20">
        <v>49.57</v>
      </c>
    </row>
    <row r="186" spans="1:4" ht="12.75">
      <c r="A186" s="111" t="s">
        <v>1101</v>
      </c>
      <c r="B186" s="112"/>
      <c r="C186" s="19" t="s">
        <v>571</v>
      </c>
      <c r="D186" s="20">
        <v>49.57</v>
      </c>
    </row>
    <row r="187" spans="1:4" ht="12.75">
      <c r="A187" s="111" t="s">
        <v>1102</v>
      </c>
      <c r="B187" s="112"/>
      <c r="C187" s="19" t="s">
        <v>571</v>
      </c>
      <c r="D187" s="20">
        <v>49.57</v>
      </c>
    </row>
    <row r="188" spans="1:4" ht="12.75">
      <c r="A188" s="111" t="s">
        <v>1103</v>
      </c>
      <c r="B188" s="112"/>
      <c r="C188" s="19" t="s">
        <v>571</v>
      </c>
      <c r="D188" s="20">
        <v>49.57</v>
      </c>
    </row>
    <row r="189" spans="1:4" ht="12.75">
      <c r="A189" s="111" t="s">
        <v>1104</v>
      </c>
      <c r="B189" s="112"/>
      <c r="C189" s="19" t="s">
        <v>571</v>
      </c>
      <c r="D189" s="20">
        <v>49.57</v>
      </c>
    </row>
    <row r="190" spans="1:4" ht="12.75">
      <c r="A190" s="111" t="s">
        <v>1105</v>
      </c>
      <c r="B190" s="112"/>
      <c r="C190" s="19" t="s">
        <v>571</v>
      </c>
      <c r="D190" s="20">
        <v>49.57</v>
      </c>
    </row>
    <row r="191" spans="1:4" ht="12.75">
      <c r="A191" s="111" t="s">
        <v>1106</v>
      </c>
      <c r="B191" s="112"/>
      <c r="C191" s="19" t="s">
        <v>571</v>
      </c>
      <c r="D191" s="20">
        <v>195.63</v>
      </c>
    </row>
    <row r="192" spans="1:4" ht="12.75">
      <c r="A192" s="111" t="s">
        <v>1107</v>
      </c>
      <c r="B192" s="112"/>
      <c r="C192" s="19" t="s">
        <v>571</v>
      </c>
      <c r="D192" s="20">
        <v>195.63</v>
      </c>
    </row>
    <row r="193" spans="1:4" ht="12.75">
      <c r="A193" s="113" t="s">
        <v>1108</v>
      </c>
      <c r="B193" s="114"/>
      <c r="C193" s="115" t="s">
        <v>571</v>
      </c>
      <c r="D193" s="110">
        <v>74.15</v>
      </c>
    </row>
    <row r="194" spans="1:4" ht="12.75">
      <c r="A194" s="199" t="s">
        <v>1109</v>
      </c>
      <c r="B194" s="200"/>
      <c r="C194" s="115" t="s">
        <v>571</v>
      </c>
      <c r="D194" s="110">
        <v>430.57</v>
      </c>
    </row>
    <row r="195" spans="1:4" ht="12.75">
      <c r="A195" s="113" t="s">
        <v>1110</v>
      </c>
      <c r="B195" s="114"/>
      <c r="C195" s="115" t="s">
        <v>571</v>
      </c>
      <c r="D195" s="110">
        <v>53.83</v>
      </c>
    </row>
    <row r="196" spans="1:4" ht="12.75">
      <c r="A196" s="113" t="s">
        <v>1111</v>
      </c>
      <c r="B196" s="114"/>
      <c r="C196" s="115" t="s">
        <v>571</v>
      </c>
      <c r="D196" s="110">
        <v>236.81</v>
      </c>
    </row>
    <row r="197" spans="1:4" ht="12.75">
      <c r="A197" s="113" t="s">
        <v>1112</v>
      </c>
      <c r="B197" s="114"/>
      <c r="C197" s="115" t="s">
        <v>571</v>
      </c>
      <c r="D197" s="110">
        <v>50.99</v>
      </c>
    </row>
    <row r="198" spans="1:4" ht="12.75">
      <c r="A198" s="113" t="s">
        <v>1113</v>
      </c>
      <c r="B198" s="114"/>
      <c r="C198" s="115" t="s">
        <v>571</v>
      </c>
      <c r="D198" s="110">
        <v>218.15</v>
      </c>
    </row>
    <row r="199" spans="1:4" ht="12.75">
      <c r="A199" s="113" t="s">
        <v>1114</v>
      </c>
      <c r="B199" s="114"/>
      <c r="C199" s="115" t="s">
        <v>571</v>
      </c>
      <c r="D199" s="110">
        <v>483.73</v>
      </c>
    </row>
    <row r="200" spans="1:4" ht="12.75">
      <c r="A200" s="199" t="s">
        <v>1115</v>
      </c>
      <c r="B200" s="200"/>
      <c r="C200" s="115" t="s">
        <v>571</v>
      </c>
      <c r="D200" s="110">
        <v>52.17</v>
      </c>
    </row>
    <row r="201" spans="1:4" ht="12.75">
      <c r="A201" s="113" t="s">
        <v>1116</v>
      </c>
      <c r="B201" s="114"/>
      <c r="C201" s="115" t="s">
        <v>571</v>
      </c>
      <c r="D201" s="110">
        <v>117.21</v>
      </c>
    </row>
    <row r="202" spans="1:4" ht="12.75">
      <c r="A202" s="199" t="s">
        <v>1117</v>
      </c>
      <c r="B202" s="200"/>
      <c r="C202" s="115" t="s">
        <v>571</v>
      </c>
      <c r="D202" s="110">
        <v>165.99</v>
      </c>
    </row>
    <row r="203" spans="1:4" ht="12.75">
      <c r="A203" s="199" t="s">
        <v>1118</v>
      </c>
      <c r="B203" s="200"/>
      <c r="C203" s="115" t="s">
        <v>571</v>
      </c>
      <c r="D203" s="110">
        <v>577.67</v>
      </c>
    </row>
    <row r="204" spans="1:4" ht="12.75">
      <c r="A204" s="111" t="s">
        <v>1119</v>
      </c>
      <c r="B204" s="112"/>
      <c r="C204" s="19" t="s">
        <v>571</v>
      </c>
      <c r="D204" s="20">
        <v>25.27</v>
      </c>
    </row>
    <row r="205" spans="1:4" ht="12.75">
      <c r="A205" s="111" t="s">
        <v>1120</v>
      </c>
      <c r="B205" s="112"/>
      <c r="C205" s="19" t="s">
        <v>571</v>
      </c>
      <c r="D205" s="20">
        <v>21.53</v>
      </c>
    </row>
    <row r="206" spans="1:4" ht="12.75">
      <c r="A206" s="111" t="s">
        <v>1144</v>
      </c>
      <c r="B206" s="112"/>
      <c r="C206" s="19" t="s">
        <v>571</v>
      </c>
      <c r="D206" s="20">
        <v>25.27</v>
      </c>
    </row>
    <row r="207" spans="1:4" ht="12.75">
      <c r="A207" s="111" t="s">
        <v>1145</v>
      </c>
      <c r="B207" s="112"/>
      <c r="C207" s="19" t="s">
        <v>571</v>
      </c>
      <c r="D207" s="20">
        <v>21.53</v>
      </c>
    </row>
    <row r="208" spans="1:4" ht="12.75">
      <c r="A208" s="111" t="s">
        <v>1146</v>
      </c>
      <c r="B208" s="112"/>
      <c r="C208" s="19" t="s">
        <v>571</v>
      </c>
      <c r="D208" s="20">
        <v>25.27</v>
      </c>
    </row>
    <row r="209" spans="1:4" ht="12.75">
      <c r="A209" s="111" t="s">
        <v>1147</v>
      </c>
      <c r="B209" s="112"/>
      <c r="C209" s="19" t="s">
        <v>571</v>
      </c>
      <c r="D209" s="20">
        <v>21.53</v>
      </c>
    </row>
    <row r="210" spans="1:4" ht="12.75">
      <c r="A210" s="197" t="s">
        <v>1148</v>
      </c>
      <c r="B210" s="198"/>
      <c r="C210" s="19" t="s">
        <v>571</v>
      </c>
      <c r="D210" s="20">
        <v>25.27</v>
      </c>
    </row>
    <row r="211" spans="1:4" ht="12.75">
      <c r="A211" s="111" t="s">
        <v>1149</v>
      </c>
      <c r="B211" s="112"/>
      <c r="C211" s="19" t="s">
        <v>571</v>
      </c>
      <c r="D211" s="20">
        <v>25.27</v>
      </c>
    </row>
    <row r="212" spans="1:4" ht="12.75">
      <c r="A212" s="111" t="s">
        <v>1150</v>
      </c>
      <c r="B212" s="112"/>
      <c r="C212" s="19" t="s">
        <v>571</v>
      </c>
      <c r="D212" s="20">
        <v>25.27</v>
      </c>
    </row>
    <row r="213" spans="1:4" ht="12.75">
      <c r="A213" s="111" t="s">
        <v>1151</v>
      </c>
      <c r="B213" s="112"/>
      <c r="C213" s="19" t="s">
        <v>571</v>
      </c>
      <c r="D213" s="20">
        <v>21.53</v>
      </c>
    </row>
    <row r="214" spans="1:4" ht="12.75">
      <c r="A214" s="111" t="s">
        <v>1152</v>
      </c>
      <c r="B214" s="112"/>
      <c r="C214" s="19" t="s">
        <v>571</v>
      </c>
      <c r="D214" s="20">
        <v>25.27</v>
      </c>
    </row>
    <row r="215" spans="1:4" ht="12.75">
      <c r="A215" s="111" t="s">
        <v>1153</v>
      </c>
      <c r="B215" s="112"/>
      <c r="C215" s="19" t="s">
        <v>571</v>
      </c>
      <c r="D215" s="20">
        <v>21.53</v>
      </c>
    </row>
    <row r="216" spans="1:4" ht="12.75">
      <c r="A216" s="197" t="s">
        <v>1154</v>
      </c>
      <c r="B216" s="198"/>
      <c r="C216" s="19" t="s">
        <v>571</v>
      </c>
      <c r="D216" s="20">
        <v>25.27</v>
      </c>
    </row>
    <row r="217" spans="1:4" ht="12.75">
      <c r="A217" s="111" t="s">
        <v>1155</v>
      </c>
      <c r="B217" s="112"/>
      <c r="C217" s="19" t="s">
        <v>571</v>
      </c>
      <c r="D217" s="20">
        <v>21.53</v>
      </c>
    </row>
    <row r="218" spans="1:4" ht="12.75">
      <c r="A218" s="111" t="s">
        <v>1156</v>
      </c>
      <c r="B218" s="112"/>
      <c r="C218" s="19" t="s">
        <v>571</v>
      </c>
      <c r="D218" s="20">
        <v>21.53</v>
      </c>
    </row>
    <row r="219" spans="1:4" ht="12.75">
      <c r="A219" s="111" t="s">
        <v>1157</v>
      </c>
      <c r="B219" s="112"/>
      <c r="C219" s="19" t="s">
        <v>571</v>
      </c>
      <c r="D219" s="20">
        <v>25.27</v>
      </c>
    </row>
    <row r="220" spans="1:4" ht="12.75">
      <c r="A220" s="111" t="s">
        <v>1158</v>
      </c>
      <c r="B220" s="112"/>
      <c r="C220" s="19" t="s">
        <v>571</v>
      </c>
      <c r="D220" s="20">
        <v>21.53</v>
      </c>
    </row>
    <row r="221" spans="1:4" ht="12.75">
      <c r="A221" s="111" t="s">
        <v>1159</v>
      </c>
      <c r="B221" s="112"/>
      <c r="C221" s="19" t="s">
        <v>571</v>
      </c>
      <c r="D221" s="20">
        <v>25.27</v>
      </c>
    </row>
    <row r="222" spans="1:4" ht="12.75">
      <c r="A222" s="111" t="s">
        <v>0</v>
      </c>
      <c r="B222" s="112"/>
      <c r="C222" s="19" t="s">
        <v>571</v>
      </c>
      <c r="D222" s="20">
        <v>21.53</v>
      </c>
    </row>
    <row r="223" spans="1:4" ht="12.75">
      <c r="A223" s="111" t="s">
        <v>1</v>
      </c>
      <c r="B223" s="112"/>
      <c r="C223" s="19" t="s">
        <v>571</v>
      </c>
      <c r="D223" s="20">
        <v>25.27</v>
      </c>
    </row>
    <row r="224" spans="1:4" ht="12.75">
      <c r="A224" s="197" t="s">
        <v>2</v>
      </c>
      <c r="B224" s="198"/>
      <c r="C224" s="19" t="s">
        <v>571</v>
      </c>
      <c r="D224" s="20">
        <v>25.27</v>
      </c>
    </row>
    <row r="225" spans="1:4" ht="12.75">
      <c r="A225" s="197" t="s">
        <v>3</v>
      </c>
      <c r="B225" s="198"/>
      <c r="C225" s="19" t="s">
        <v>571</v>
      </c>
      <c r="D225" s="20">
        <v>25.27</v>
      </c>
    </row>
    <row r="226" spans="1:4" ht="12.75">
      <c r="A226" s="197" t="s">
        <v>4</v>
      </c>
      <c r="B226" s="198"/>
      <c r="C226" s="19" t="s">
        <v>571</v>
      </c>
      <c r="D226" s="20">
        <v>25.27</v>
      </c>
    </row>
    <row r="227" spans="1:4" ht="12.75">
      <c r="A227" s="111" t="s">
        <v>5</v>
      </c>
      <c r="B227" s="112"/>
      <c r="C227" s="19" t="s">
        <v>571</v>
      </c>
      <c r="D227" s="20">
        <v>21.53</v>
      </c>
    </row>
    <row r="228" spans="1:4" ht="12.75">
      <c r="A228" s="197" t="s">
        <v>6</v>
      </c>
      <c r="B228" s="198"/>
      <c r="C228" s="19" t="s">
        <v>571</v>
      </c>
      <c r="D228" s="20">
        <v>25.49</v>
      </c>
    </row>
    <row r="229" spans="1:4" ht="12.75">
      <c r="A229" s="111" t="s">
        <v>7</v>
      </c>
      <c r="B229" s="112"/>
      <c r="C229" s="19" t="s">
        <v>571</v>
      </c>
      <c r="D229" s="20">
        <v>25.49</v>
      </c>
    </row>
    <row r="230" spans="1:4" ht="12.75">
      <c r="A230" s="111" t="s">
        <v>8</v>
      </c>
      <c r="B230" s="112"/>
      <c r="C230" s="19" t="s">
        <v>571</v>
      </c>
      <c r="D230" s="20">
        <v>25.49</v>
      </c>
    </row>
    <row r="231" spans="1:4" ht="12.75">
      <c r="A231" s="197" t="s">
        <v>9</v>
      </c>
      <c r="B231" s="198"/>
      <c r="C231" s="19" t="s">
        <v>571</v>
      </c>
      <c r="D231" s="20">
        <v>25.49</v>
      </c>
    </row>
    <row r="232" spans="1:4" ht="12.75">
      <c r="A232" s="111" t="s">
        <v>10</v>
      </c>
      <c r="B232" s="112"/>
      <c r="C232" s="19" t="s">
        <v>571</v>
      </c>
      <c r="D232" s="20">
        <v>21.53</v>
      </c>
    </row>
    <row r="233" spans="1:4" ht="12.75">
      <c r="A233" s="197" t="s">
        <v>11</v>
      </c>
      <c r="B233" s="198"/>
      <c r="C233" s="19" t="s">
        <v>571</v>
      </c>
      <c r="D233" s="20">
        <v>25.27</v>
      </c>
    </row>
    <row r="234" spans="1:4" ht="12.75">
      <c r="A234" s="111" t="s">
        <v>12</v>
      </c>
      <c r="B234" s="112"/>
      <c r="C234" s="19" t="s">
        <v>571</v>
      </c>
      <c r="D234" s="20">
        <v>25.27</v>
      </c>
    </row>
    <row r="235" spans="1:4" ht="12.75">
      <c r="A235" s="197" t="s">
        <v>13</v>
      </c>
      <c r="B235" s="198"/>
      <c r="C235" s="19" t="s">
        <v>571</v>
      </c>
      <c r="D235" s="20">
        <v>25.49</v>
      </c>
    </row>
    <row r="236" spans="1:4" ht="12.75">
      <c r="A236" s="197" t="s">
        <v>14</v>
      </c>
      <c r="B236" s="198"/>
      <c r="C236" s="19" t="s">
        <v>571</v>
      </c>
      <c r="D236" s="20">
        <v>25.27</v>
      </c>
    </row>
    <row r="237" spans="1:4" ht="12.75">
      <c r="A237" s="111" t="s">
        <v>15</v>
      </c>
      <c r="B237" s="112"/>
      <c r="C237" s="19" t="s">
        <v>571</v>
      </c>
      <c r="D237" s="20">
        <v>25.27</v>
      </c>
    </row>
    <row r="238" spans="1:4" ht="12.75">
      <c r="A238" s="111" t="s">
        <v>16</v>
      </c>
      <c r="B238" s="112"/>
      <c r="C238" s="19" t="s">
        <v>571</v>
      </c>
      <c r="D238" s="20">
        <v>21.53</v>
      </c>
    </row>
    <row r="239" spans="1:4" ht="12.75">
      <c r="A239" s="111" t="s">
        <v>17</v>
      </c>
      <c r="B239" s="112"/>
      <c r="C239" s="19" t="s">
        <v>571</v>
      </c>
      <c r="D239" s="20">
        <v>25.27</v>
      </c>
    </row>
    <row r="240" spans="1:4" ht="12.75">
      <c r="A240" s="111" t="s">
        <v>18</v>
      </c>
      <c r="B240" s="112"/>
      <c r="C240" s="19" t="s">
        <v>571</v>
      </c>
      <c r="D240" s="20">
        <v>25.27</v>
      </c>
    </row>
    <row r="241" spans="1:4" ht="18.75">
      <c r="A241" s="212" t="s">
        <v>868</v>
      </c>
      <c r="B241" s="213"/>
      <c r="C241" s="213"/>
      <c r="D241" s="213"/>
    </row>
    <row r="242" spans="1:4" ht="12.75">
      <c r="A242" s="111" t="s">
        <v>19</v>
      </c>
      <c r="B242" s="112"/>
      <c r="C242" s="19" t="s">
        <v>571</v>
      </c>
      <c r="D242" s="20">
        <v>114.09</v>
      </c>
    </row>
    <row r="243" spans="1:4" ht="12.75">
      <c r="A243" s="111" t="s">
        <v>20</v>
      </c>
      <c r="B243" s="112"/>
      <c r="C243" s="19" t="s">
        <v>571</v>
      </c>
      <c r="D243" s="20">
        <v>114.09</v>
      </c>
    </row>
    <row r="244" spans="1:4" ht="12.75">
      <c r="A244" s="111" t="s">
        <v>21</v>
      </c>
      <c r="B244" s="112"/>
      <c r="C244" s="19" t="s">
        <v>571</v>
      </c>
      <c r="D244" s="20">
        <v>117.21</v>
      </c>
    </row>
    <row r="245" spans="1:4" ht="12.75">
      <c r="A245" s="111" t="s">
        <v>22</v>
      </c>
      <c r="B245" s="112"/>
      <c r="C245" s="19" t="s">
        <v>571</v>
      </c>
      <c r="D245" s="20">
        <v>111.15</v>
      </c>
    </row>
    <row r="246" spans="1:4" ht="12.75">
      <c r="A246" s="111" t="s">
        <v>23</v>
      </c>
      <c r="B246" s="112"/>
      <c r="C246" s="19" t="s">
        <v>571</v>
      </c>
      <c r="D246" s="20">
        <v>111.33</v>
      </c>
    </row>
    <row r="247" spans="1:4" ht="12.75">
      <c r="A247" s="111" t="s">
        <v>24</v>
      </c>
      <c r="B247" s="112"/>
      <c r="C247" s="19" t="s">
        <v>571</v>
      </c>
      <c r="D247" s="20">
        <v>149.77</v>
      </c>
    </row>
    <row r="248" spans="1:4" ht="12.75">
      <c r="A248" s="197" t="s">
        <v>25</v>
      </c>
      <c r="B248" s="198"/>
      <c r="C248" s="19" t="s">
        <v>571</v>
      </c>
      <c r="D248" s="20">
        <v>91.07</v>
      </c>
    </row>
    <row r="249" spans="1:4" ht="12.75">
      <c r="A249" s="197" t="s">
        <v>26</v>
      </c>
      <c r="B249" s="198"/>
      <c r="C249" s="19" t="s">
        <v>571</v>
      </c>
      <c r="D249" s="20">
        <v>92.11</v>
      </c>
    </row>
    <row r="250" spans="1:4" ht="12.75">
      <c r="A250" s="197" t="s">
        <v>27</v>
      </c>
      <c r="B250" s="198"/>
      <c r="C250" s="19" t="s">
        <v>571</v>
      </c>
      <c r="D250" s="20">
        <v>130.77</v>
      </c>
    </row>
    <row r="251" spans="1:4" ht="12.75">
      <c r="A251" s="197" t="s">
        <v>28</v>
      </c>
      <c r="B251" s="198"/>
      <c r="C251" s="19" t="s">
        <v>571</v>
      </c>
      <c r="D251" s="20">
        <v>130.77</v>
      </c>
    </row>
    <row r="252" spans="1:4" ht="12.75">
      <c r="A252" s="197" t="s">
        <v>29</v>
      </c>
      <c r="B252" s="198"/>
      <c r="C252" s="19" t="s">
        <v>571</v>
      </c>
      <c r="D252" s="20">
        <v>140.65</v>
      </c>
    </row>
    <row r="253" spans="1:4" ht="12.75">
      <c r="A253" s="111" t="s">
        <v>30</v>
      </c>
      <c r="B253" s="112"/>
      <c r="C253" s="19" t="s">
        <v>571</v>
      </c>
      <c r="D253" s="20">
        <v>140.65</v>
      </c>
    </row>
    <row r="254" spans="1:4" ht="12.75">
      <c r="A254" s="111" t="s">
        <v>31</v>
      </c>
      <c r="B254" s="112"/>
      <c r="C254" s="19" t="s">
        <v>571</v>
      </c>
      <c r="D254" s="20">
        <v>177.65</v>
      </c>
    </row>
    <row r="255" spans="1:4" ht="12.75">
      <c r="A255" s="111" t="s">
        <v>32</v>
      </c>
      <c r="B255" s="112"/>
      <c r="C255" s="19" t="s">
        <v>571</v>
      </c>
      <c r="D255" s="20">
        <v>173.19</v>
      </c>
    </row>
    <row r="256" spans="1:4" ht="12.75">
      <c r="A256" s="111" t="s">
        <v>33</v>
      </c>
      <c r="B256" s="112"/>
      <c r="C256" s="19" t="s">
        <v>571</v>
      </c>
      <c r="D256" s="20">
        <v>158.05</v>
      </c>
    </row>
    <row r="257" spans="1:4" ht="12.75">
      <c r="A257" s="197" t="s">
        <v>34</v>
      </c>
      <c r="B257" s="198"/>
      <c r="C257" s="19" t="s">
        <v>571</v>
      </c>
      <c r="D257" s="20">
        <v>125.53</v>
      </c>
    </row>
    <row r="258" spans="1:4" ht="12.75">
      <c r="A258" s="197" t="s">
        <v>35</v>
      </c>
      <c r="B258" s="198"/>
      <c r="C258" s="19" t="s">
        <v>571</v>
      </c>
      <c r="D258" s="20">
        <v>126.93</v>
      </c>
    </row>
    <row r="259" spans="1:4" ht="12.75">
      <c r="A259" s="111" t="s">
        <v>36</v>
      </c>
      <c r="B259" s="112"/>
      <c r="C259" s="19" t="s">
        <v>571</v>
      </c>
      <c r="D259" s="20">
        <v>108.33</v>
      </c>
    </row>
    <row r="260" spans="1:4" ht="12.75">
      <c r="A260" s="111" t="s">
        <v>37</v>
      </c>
      <c r="B260" s="112"/>
      <c r="C260" s="19" t="s">
        <v>571</v>
      </c>
      <c r="D260" s="20">
        <v>108.33</v>
      </c>
    </row>
    <row r="261" spans="1:4" ht="12.75">
      <c r="A261" s="111" t="s">
        <v>38</v>
      </c>
      <c r="B261" s="112"/>
      <c r="C261" s="19" t="s">
        <v>571</v>
      </c>
      <c r="D261" s="20">
        <v>121.41</v>
      </c>
    </row>
    <row r="262" spans="1:4" ht="12.75">
      <c r="A262" s="111" t="s">
        <v>39</v>
      </c>
      <c r="B262" s="112"/>
      <c r="C262" s="19" t="s">
        <v>571</v>
      </c>
      <c r="D262" s="20">
        <v>133.67</v>
      </c>
    </row>
    <row r="263" spans="1:4" ht="12.75">
      <c r="A263" s="197" t="s">
        <v>40</v>
      </c>
      <c r="B263" s="198"/>
      <c r="C263" s="19" t="s">
        <v>571</v>
      </c>
      <c r="D263" s="20">
        <v>67.57</v>
      </c>
    </row>
    <row r="264" spans="1:4" ht="12.75">
      <c r="A264" s="197" t="s">
        <v>41</v>
      </c>
      <c r="B264" s="198"/>
      <c r="C264" s="19" t="s">
        <v>108</v>
      </c>
      <c r="D264" s="20">
        <v>113.37</v>
      </c>
    </row>
    <row r="265" spans="1:4" ht="12.75">
      <c r="A265" s="197" t="s">
        <v>42</v>
      </c>
      <c r="B265" s="198"/>
      <c r="C265" s="19" t="s">
        <v>108</v>
      </c>
      <c r="D265" s="20">
        <v>73.69</v>
      </c>
    </row>
    <row r="266" spans="1:4" ht="12.75">
      <c r="A266" s="197" t="s">
        <v>43</v>
      </c>
      <c r="B266" s="198"/>
      <c r="C266" s="19" t="s">
        <v>571</v>
      </c>
      <c r="D266" s="20">
        <v>148.29</v>
      </c>
    </row>
    <row r="267" spans="1:4" ht="12.75">
      <c r="A267" s="111" t="s">
        <v>44</v>
      </c>
      <c r="B267" s="112"/>
      <c r="C267" s="19" t="s">
        <v>571</v>
      </c>
      <c r="D267" s="20">
        <v>115.69</v>
      </c>
    </row>
    <row r="268" spans="1:4" ht="12.75">
      <c r="A268" s="197" t="s">
        <v>45</v>
      </c>
      <c r="B268" s="198"/>
      <c r="C268" s="19" t="s">
        <v>571</v>
      </c>
      <c r="D268" s="20">
        <v>54.31</v>
      </c>
    </row>
    <row r="269" spans="1:4" ht="12.75">
      <c r="A269" s="197" t="s">
        <v>46</v>
      </c>
      <c r="B269" s="198"/>
      <c r="C269" s="19" t="s">
        <v>571</v>
      </c>
      <c r="D269" s="20">
        <v>111.89</v>
      </c>
    </row>
    <row r="270" spans="1:4" ht="12.75">
      <c r="A270" s="197" t="s">
        <v>109</v>
      </c>
      <c r="B270" s="198"/>
      <c r="C270" s="19" t="s">
        <v>571</v>
      </c>
      <c r="D270" s="20">
        <v>31.31</v>
      </c>
    </row>
    <row r="271" spans="1:4" ht="12.75">
      <c r="A271" s="197" t="s">
        <v>110</v>
      </c>
      <c r="B271" s="198"/>
      <c r="C271" s="19" t="s">
        <v>571</v>
      </c>
      <c r="D271" s="20">
        <v>51.65</v>
      </c>
    </row>
    <row r="272" spans="1:4" ht="12.75">
      <c r="A272" s="197" t="s">
        <v>111</v>
      </c>
      <c r="B272" s="198"/>
      <c r="C272" s="19" t="s">
        <v>571</v>
      </c>
      <c r="D272" s="20">
        <v>98.43</v>
      </c>
    </row>
    <row r="273" spans="1:4" ht="12.75">
      <c r="A273" s="197" t="s">
        <v>47</v>
      </c>
      <c r="B273" s="198"/>
      <c r="C273" s="19" t="s">
        <v>571</v>
      </c>
      <c r="D273" s="20">
        <v>29.19</v>
      </c>
    </row>
    <row r="274" spans="1:4" ht="12.75">
      <c r="A274" s="111" t="s">
        <v>48</v>
      </c>
      <c r="B274" s="112"/>
      <c r="C274" s="19" t="s">
        <v>571</v>
      </c>
      <c r="D274" s="20">
        <v>33.49</v>
      </c>
    </row>
    <row r="275" spans="1:4" ht="12.75">
      <c r="A275" s="197" t="s">
        <v>49</v>
      </c>
      <c r="B275" s="198"/>
      <c r="C275" s="19" t="s">
        <v>571</v>
      </c>
      <c r="D275" s="20">
        <v>73.07</v>
      </c>
    </row>
    <row r="276" spans="1:4" ht="12.75">
      <c r="A276" s="111" t="s">
        <v>50</v>
      </c>
      <c r="B276" s="112"/>
      <c r="C276" s="19" t="s">
        <v>571</v>
      </c>
      <c r="D276" s="20">
        <v>29.19</v>
      </c>
    </row>
    <row r="277" spans="1:4" ht="12.75">
      <c r="A277" s="111" t="s">
        <v>51</v>
      </c>
      <c r="B277" s="112"/>
      <c r="C277" s="19" t="s">
        <v>571</v>
      </c>
      <c r="D277" s="20">
        <v>177.73</v>
      </c>
    </row>
    <row r="278" spans="1:4" ht="12.75">
      <c r="A278" s="111" t="s">
        <v>77</v>
      </c>
      <c r="B278" s="112"/>
      <c r="C278" s="19" t="s">
        <v>571</v>
      </c>
      <c r="D278" s="20">
        <v>28.35</v>
      </c>
    </row>
    <row r="279" spans="1:4" ht="12.75">
      <c r="A279" s="197" t="s">
        <v>78</v>
      </c>
      <c r="B279" s="198"/>
      <c r="C279" s="19" t="s">
        <v>108</v>
      </c>
      <c r="D279" s="20">
        <v>30.79</v>
      </c>
    </row>
    <row r="280" spans="1:4" ht="12.75">
      <c r="A280" s="197" t="s">
        <v>79</v>
      </c>
      <c r="B280" s="198"/>
      <c r="C280" s="19" t="s">
        <v>571</v>
      </c>
      <c r="D280" s="20">
        <v>24.75</v>
      </c>
    </row>
    <row r="281" spans="1:4" ht="12.75">
      <c r="A281" s="197" t="s">
        <v>80</v>
      </c>
      <c r="B281" s="198"/>
      <c r="C281" s="19" t="s">
        <v>571</v>
      </c>
      <c r="D281" s="20">
        <v>67.25</v>
      </c>
    </row>
    <row r="282" spans="1:4" ht="12.75">
      <c r="A282" s="197" t="s">
        <v>81</v>
      </c>
      <c r="B282" s="198"/>
      <c r="C282" s="19" t="s">
        <v>571</v>
      </c>
      <c r="D282" s="20">
        <v>39.27</v>
      </c>
    </row>
    <row r="283" spans="1:4" ht="12.75">
      <c r="A283" s="197" t="s">
        <v>82</v>
      </c>
      <c r="B283" s="198"/>
      <c r="C283" s="19" t="s">
        <v>571</v>
      </c>
      <c r="D283" s="20">
        <v>29.69</v>
      </c>
    </row>
    <row r="284" spans="1:4" ht="12.75">
      <c r="A284" s="197" t="s">
        <v>83</v>
      </c>
      <c r="B284" s="198"/>
      <c r="C284" s="19" t="s">
        <v>571</v>
      </c>
      <c r="D284" s="20">
        <v>31.25</v>
      </c>
    </row>
    <row r="285" spans="1:4" ht="12.75">
      <c r="A285" s="197" t="s">
        <v>84</v>
      </c>
      <c r="B285" s="198"/>
      <c r="C285" s="19" t="s">
        <v>571</v>
      </c>
      <c r="D285" s="20">
        <v>71.07</v>
      </c>
    </row>
    <row r="286" spans="1:4" ht="12.75">
      <c r="A286" s="197" t="s">
        <v>85</v>
      </c>
      <c r="B286" s="198"/>
      <c r="C286" s="19" t="s">
        <v>571</v>
      </c>
      <c r="D286" s="20">
        <v>14.27</v>
      </c>
    </row>
    <row r="287" spans="1:4" ht="12.75">
      <c r="A287" s="197" t="s">
        <v>86</v>
      </c>
      <c r="B287" s="198"/>
      <c r="C287" s="19" t="s">
        <v>108</v>
      </c>
      <c r="D287" s="20">
        <v>21.93</v>
      </c>
    </row>
    <row r="288" spans="1:4" ht="12.75">
      <c r="A288" s="111" t="s">
        <v>87</v>
      </c>
      <c r="B288" s="112"/>
      <c r="C288" s="19" t="s">
        <v>571</v>
      </c>
      <c r="D288" s="20">
        <v>134.43</v>
      </c>
    </row>
    <row r="289" spans="1:4" ht="12.75">
      <c r="A289" s="111" t="s">
        <v>88</v>
      </c>
      <c r="B289" s="112"/>
      <c r="C289" s="19" t="s">
        <v>571</v>
      </c>
      <c r="D289" s="20">
        <v>177.75</v>
      </c>
    </row>
    <row r="290" spans="1:4" ht="12.75">
      <c r="A290" s="111" t="s">
        <v>89</v>
      </c>
      <c r="B290" s="112"/>
      <c r="C290" s="19" t="s">
        <v>571</v>
      </c>
      <c r="D290" s="20">
        <v>186.85</v>
      </c>
    </row>
    <row r="291" spans="1:4" ht="12.75">
      <c r="A291" s="111" t="s">
        <v>90</v>
      </c>
      <c r="B291" s="112"/>
      <c r="C291" s="19" t="s">
        <v>571</v>
      </c>
      <c r="D291" s="20">
        <v>111.65</v>
      </c>
    </row>
    <row r="292" spans="1:4" ht="12.75">
      <c r="A292" s="197" t="s">
        <v>91</v>
      </c>
      <c r="B292" s="198"/>
      <c r="C292" s="19" t="s">
        <v>571</v>
      </c>
      <c r="D292" s="20">
        <v>231.29</v>
      </c>
    </row>
    <row r="293" spans="1:4" ht="12.75">
      <c r="A293" s="197" t="s">
        <v>92</v>
      </c>
      <c r="B293" s="198"/>
      <c r="C293" s="19" t="s">
        <v>571</v>
      </c>
      <c r="D293" s="20">
        <v>30.59</v>
      </c>
    </row>
    <row r="294" spans="1:4" ht="12.75">
      <c r="A294" s="197" t="s">
        <v>93</v>
      </c>
      <c r="B294" s="198"/>
      <c r="C294" s="19" t="s">
        <v>571</v>
      </c>
      <c r="D294" s="20">
        <v>32.27</v>
      </c>
    </row>
    <row r="295" spans="1:4" ht="12.75">
      <c r="A295" s="111" t="s">
        <v>94</v>
      </c>
      <c r="B295" s="112"/>
      <c r="C295" s="19" t="s">
        <v>571</v>
      </c>
      <c r="D295" s="20">
        <v>43.05</v>
      </c>
    </row>
    <row r="296" spans="1:4" ht="12.75">
      <c r="A296" s="111" t="s">
        <v>95</v>
      </c>
      <c r="B296" s="112"/>
      <c r="C296" s="19" t="s">
        <v>571</v>
      </c>
      <c r="D296" s="20">
        <v>46.67</v>
      </c>
    </row>
    <row r="297" spans="1:4" ht="12.75">
      <c r="A297" s="111" t="s">
        <v>96</v>
      </c>
      <c r="B297" s="112"/>
      <c r="C297" s="19" t="s">
        <v>571</v>
      </c>
      <c r="D297" s="20">
        <v>52.19</v>
      </c>
    </row>
    <row r="298" spans="1:4" ht="12.75">
      <c r="A298" s="111" t="s">
        <v>97</v>
      </c>
      <c r="B298" s="112"/>
      <c r="C298" s="19" t="s">
        <v>571</v>
      </c>
      <c r="D298" s="20">
        <v>197.53</v>
      </c>
    </row>
    <row r="299" spans="1:4" ht="12.75">
      <c r="A299" s="197" t="s">
        <v>98</v>
      </c>
      <c r="B299" s="198"/>
      <c r="C299" s="19" t="s">
        <v>571</v>
      </c>
      <c r="D299" s="20">
        <v>50.05</v>
      </c>
    </row>
    <row r="300" spans="1:4" ht="12.75">
      <c r="A300" s="197" t="s">
        <v>99</v>
      </c>
      <c r="B300" s="198"/>
      <c r="C300" s="19" t="s">
        <v>108</v>
      </c>
      <c r="D300" s="20">
        <v>84.65</v>
      </c>
    </row>
    <row r="301" spans="1:4" ht="12.75">
      <c r="A301" s="197" t="s">
        <v>100</v>
      </c>
      <c r="B301" s="198"/>
      <c r="C301" s="19" t="s">
        <v>108</v>
      </c>
      <c r="D301" s="20">
        <v>168.35</v>
      </c>
    </row>
    <row r="302" spans="1:4" ht="12.75">
      <c r="A302" s="197" t="s">
        <v>101</v>
      </c>
      <c r="B302" s="198"/>
      <c r="C302" s="19" t="s">
        <v>571</v>
      </c>
      <c r="D302" s="20">
        <v>107.23</v>
      </c>
    </row>
    <row r="303" spans="1:4" ht="12.75">
      <c r="A303" s="197" t="s">
        <v>102</v>
      </c>
      <c r="B303" s="198"/>
      <c r="C303" s="19" t="s">
        <v>571</v>
      </c>
      <c r="D303" s="20">
        <v>208.33</v>
      </c>
    </row>
    <row r="304" spans="1:4" ht="12.75">
      <c r="A304" s="197" t="s">
        <v>103</v>
      </c>
      <c r="B304" s="198"/>
      <c r="C304" s="19" t="s">
        <v>571</v>
      </c>
      <c r="D304" s="20">
        <v>114.89</v>
      </c>
    </row>
    <row r="305" spans="1:4" ht="12.75">
      <c r="A305" s="197" t="s">
        <v>104</v>
      </c>
      <c r="B305" s="198"/>
      <c r="C305" s="19" t="s">
        <v>108</v>
      </c>
      <c r="D305" s="20">
        <v>52.33</v>
      </c>
    </row>
    <row r="306" spans="1:4" ht="12.75">
      <c r="A306" s="197" t="s">
        <v>112</v>
      </c>
      <c r="B306" s="198"/>
      <c r="C306" s="19" t="s">
        <v>571</v>
      </c>
      <c r="D306" s="20">
        <v>48.91</v>
      </c>
    </row>
    <row r="307" spans="1:4" ht="12.75">
      <c r="A307" s="197" t="s">
        <v>113</v>
      </c>
      <c r="B307" s="198"/>
      <c r="C307" s="19" t="s">
        <v>571</v>
      </c>
      <c r="D307" s="20">
        <v>69.65</v>
      </c>
    </row>
    <row r="308" spans="1:4" ht="12.75">
      <c r="A308" s="197" t="s">
        <v>114</v>
      </c>
      <c r="B308" s="198"/>
      <c r="C308" s="19" t="s">
        <v>571</v>
      </c>
      <c r="D308" s="20">
        <v>130.43</v>
      </c>
    </row>
    <row r="309" spans="1:4" ht="12.75">
      <c r="A309" s="197" t="s">
        <v>105</v>
      </c>
      <c r="B309" s="198"/>
      <c r="C309" s="19" t="s">
        <v>571</v>
      </c>
      <c r="D309" s="20">
        <v>92.51</v>
      </c>
    </row>
    <row r="310" spans="1:4" ht="12.75">
      <c r="A310" s="197" t="s">
        <v>106</v>
      </c>
      <c r="B310" s="198"/>
      <c r="C310" s="19" t="s">
        <v>108</v>
      </c>
      <c r="D310" s="20">
        <v>106.77</v>
      </c>
    </row>
    <row r="311" spans="1:4" ht="12.75">
      <c r="A311" s="197" t="s">
        <v>107</v>
      </c>
      <c r="B311" s="198"/>
      <c r="C311" s="19" t="s">
        <v>571</v>
      </c>
      <c r="D311" s="20">
        <v>99.37</v>
      </c>
    </row>
    <row r="312" spans="1:4" ht="12.75">
      <c r="A312" s="197" t="s">
        <v>120</v>
      </c>
      <c r="B312" s="198"/>
      <c r="C312" s="19" t="s">
        <v>571</v>
      </c>
      <c r="D312" s="20">
        <v>139.55</v>
      </c>
    </row>
    <row r="313" spans="1:4" ht="12.75">
      <c r="A313" s="147" t="s">
        <v>782</v>
      </c>
      <c r="B313" s="148"/>
      <c r="C313" s="109" t="s">
        <v>571</v>
      </c>
      <c r="D313" s="110">
        <v>183.93</v>
      </c>
    </row>
    <row r="314" spans="1:4" ht="12.75">
      <c r="A314" s="147" t="s">
        <v>771</v>
      </c>
      <c r="B314" s="148"/>
      <c r="C314" s="109" t="s">
        <v>571</v>
      </c>
      <c r="D314" s="110">
        <v>183.93</v>
      </c>
    </row>
    <row r="315" spans="1:4" ht="12.75">
      <c r="A315" s="147" t="s">
        <v>783</v>
      </c>
      <c r="B315" s="148"/>
      <c r="C315" s="109" t="s">
        <v>571</v>
      </c>
      <c r="D315" s="110">
        <v>169.41</v>
      </c>
    </row>
    <row r="316" spans="1:4" ht="12.75">
      <c r="A316" s="147" t="s">
        <v>772</v>
      </c>
      <c r="B316" s="148"/>
      <c r="C316" s="109" t="s">
        <v>571</v>
      </c>
      <c r="D316" s="110">
        <v>167.77</v>
      </c>
    </row>
    <row r="317" spans="1:4" ht="12.75">
      <c r="A317" s="147" t="s">
        <v>781</v>
      </c>
      <c r="B317" s="148"/>
      <c r="C317" s="109" t="s">
        <v>571</v>
      </c>
      <c r="D317" s="110">
        <v>167.77</v>
      </c>
    </row>
    <row r="318" spans="1:4" ht="12.75">
      <c r="A318" s="147" t="s">
        <v>770</v>
      </c>
      <c r="B318" s="148" t="s">
        <v>773</v>
      </c>
      <c r="C318" s="109" t="s">
        <v>571</v>
      </c>
      <c r="D318" s="110">
        <v>114.95</v>
      </c>
    </row>
    <row r="319" spans="1:4" ht="12.75">
      <c r="A319" s="147" t="s">
        <v>780</v>
      </c>
      <c r="B319" s="148" t="s">
        <v>774</v>
      </c>
      <c r="C319" s="109" t="s">
        <v>571</v>
      </c>
      <c r="D319" s="110">
        <v>145.21</v>
      </c>
    </row>
    <row r="320" spans="1:4" ht="12.75">
      <c r="A320" s="193" t="s">
        <v>775</v>
      </c>
      <c r="B320" s="194"/>
      <c r="C320" s="109" t="s">
        <v>571</v>
      </c>
      <c r="D320" s="110">
        <v>89.79</v>
      </c>
    </row>
    <row r="321" spans="1:4" ht="12.75">
      <c r="A321" s="147" t="s">
        <v>779</v>
      </c>
      <c r="B321" s="148"/>
      <c r="C321" s="109" t="s">
        <v>571</v>
      </c>
      <c r="D321" s="110">
        <v>89.79</v>
      </c>
    </row>
    <row r="322" spans="1:4" ht="12.75">
      <c r="A322" s="147" t="s">
        <v>778</v>
      </c>
      <c r="B322" s="148"/>
      <c r="C322" s="109" t="s">
        <v>571</v>
      </c>
      <c r="D322" s="110">
        <v>89.79</v>
      </c>
    </row>
    <row r="323" spans="1:4" ht="12.75">
      <c r="A323" s="147" t="s">
        <v>776</v>
      </c>
      <c r="B323" s="148"/>
      <c r="C323" s="109" t="s">
        <v>571</v>
      </c>
      <c r="D323" s="110">
        <v>89.79</v>
      </c>
    </row>
    <row r="324" spans="1:4" ht="12.75">
      <c r="A324" s="147" t="s">
        <v>777</v>
      </c>
      <c r="B324" s="148"/>
      <c r="C324" s="109" t="s">
        <v>571</v>
      </c>
      <c r="D324" s="110">
        <v>89.79</v>
      </c>
    </row>
    <row r="325" spans="1:4" ht="12.75">
      <c r="A325" s="147" t="s">
        <v>784</v>
      </c>
      <c r="B325" s="148"/>
      <c r="C325" s="109" t="s">
        <v>571</v>
      </c>
      <c r="D325" s="110">
        <v>52.52</v>
      </c>
    </row>
    <row r="326" spans="1:4" ht="18">
      <c r="A326" s="161" t="s">
        <v>1069</v>
      </c>
      <c r="B326" s="162"/>
      <c r="C326" s="162"/>
      <c r="D326" s="162"/>
    </row>
    <row r="327" spans="1:7" ht="12.75">
      <c r="A327" s="116" t="s">
        <v>956</v>
      </c>
      <c r="B327" s="121" t="s">
        <v>979</v>
      </c>
      <c r="C327" s="116">
        <v>0.5</v>
      </c>
      <c r="D327" s="116">
        <v>24</v>
      </c>
      <c r="G327" s="129">
        <v>78.65</v>
      </c>
    </row>
    <row r="328" spans="1:7" ht="12.75">
      <c r="A328" s="117" t="s">
        <v>956</v>
      </c>
      <c r="B328" s="122" t="s">
        <v>980</v>
      </c>
      <c r="C328" s="117">
        <v>1</v>
      </c>
      <c r="D328" s="117">
        <v>12</v>
      </c>
      <c r="G328" s="130">
        <v>154.71</v>
      </c>
    </row>
    <row r="329" spans="1:7" ht="12.75">
      <c r="A329" s="117" t="s">
        <v>956</v>
      </c>
      <c r="B329" s="122" t="s">
        <v>981</v>
      </c>
      <c r="C329" s="117">
        <v>0.5</v>
      </c>
      <c r="D329" s="117">
        <v>24</v>
      </c>
      <c r="G329" s="130">
        <v>161.47</v>
      </c>
    </row>
    <row r="330" spans="1:7" ht="12.75">
      <c r="A330" s="117" t="s">
        <v>968</v>
      </c>
      <c r="B330" s="122" t="s">
        <v>982</v>
      </c>
      <c r="C330" s="117">
        <v>2.4</v>
      </c>
      <c r="D330" s="117">
        <v>4</v>
      </c>
      <c r="G330" s="131">
        <v>457.61</v>
      </c>
    </row>
    <row r="331" spans="1:7" ht="15.75">
      <c r="A331" s="117" t="s">
        <v>973</v>
      </c>
      <c r="B331" s="122" t="s">
        <v>743</v>
      </c>
      <c r="C331" s="117">
        <v>0.5</v>
      </c>
      <c r="D331" s="117">
        <v>24</v>
      </c>
      <c r="G331" s="130">
        <v>161.85</v>
      </c>
    </row>
    <row r="332" spans="1:7" ht="15.75">
      <c r="A332" s="117" t="s">
        <v>973</v>
      </c>
      <c r="B332" s="122" t="s">
        <v>743</v>
      </c>
      <c r="C332" s="117">
        <v>20</v>
      </c>
      <c r="D332" s="117">
        <v>1</v>
      </c>
      <c r="G332" s="130">
        <v>5214.33</v>
      </c>
    </row>
    <row r="333" spans="1:7" ht="15.75">
      <c r="A333" s="117" t="s">
        <v>974</v>
      </c>
      <c r="B333" s="122" t="s">
        <v>722</v>
      </c>
      <c r="C333" s="117">
        <v>0.5</v>
      </c>
      <c r="D333" s="117">
        <v>24</v>
      </c>
      <c r="G333" s="130">
        <v>161.85</v>
      </c>
    </row>
    <row r="334" spans="1:7" ht="12.75">
      <c r="A334" s="117" t="s">
        <v>957</v>
      </c>
      <c r="B334" s="122" t="s">
        <v>983</v>
      </c>
      <c r="C334" s="117">
        <v>1</v>
      </c>
      <c r="D334" s="117">
        <v>12</v>
      </c>
      <c r="G334" s="130">
        <v>203.19</v>
      </c>
    </row>
    <row r="335" spans="1:7" ht="12.75">
      <c r="A335" s="117" t="s">
        <v>957</v>
      </c>
      <c r="B335" s="122" t="s">
        <v>983</v>
      </c>
      <c r="C335" s="117">
        <v>3</v>
      </c>
      <c r="D335" s="117">
        <v>6</v>
      </c>
      <c r="G335" s="130">
        <v>585.65</v>
      </c>
    </row>
    <row r="336" spans="1:7" ht="12.75">
      <c r="A336" s="117" t="s">
        <v>957</v>
      </c>
      <c r="B336" s="122" t="s">
        <v>984</v>
      </c>
      <c r="C336" s="117">
        <v>1</v>
      </c>
      <c r="D336" s="117">
        <v>12</v>
      </c>
      <c r="G336" s="130">
        <v>236.99</v>
      </c>
    </row>
    <row r="337" spans="1:7" ht="12.75">
      <c r="A337" s="117" t="s">
        <v>957</v>
      </c>
      <c r="B337" s="122" t="s">
        <v>984</v>
      </c>
      <c r="C337" s="117">
        <v>3</v>
      </c>
      <c r="D337" s="117">
        <v>6</v>
      </c>
      <c r="G337" s="130">
        <v>690.35</v>
      </c>
    </row>
    <row r="338" spans="1:7" ht="12.75">
      <c r="A338" s="117" t="s">
        <v>957</v>
      </c>
      <c r="B338" s="122" t="s">
        <v>985</v>
      </c>
      <c r="C338" s="117">
        <v>1</v>
      </c>
      <c r="D338" s="117">
        <v>12</v>
      </c>
      <c r="G338" s="130">
        <v>203.19</v>
      </c>
    </row>
    <row r="339" spans="1:7" ht="12.75">
      <c r="A339" s="117" t="s">
        <v>957</v>
      </c>
      <c r="B339" s="122" t="s">
        <v>985</v>
      </c>
      <c r="C339" s="117">
        <v>3</v>
      </c>
      <c r="D339" s="117">
        <v>6</v>
      </c>
      <c r="G339" s="130">
        <v>546.33</v>
      </c>
    </row>
    <row r="340" spans="1:7" ht="12.75">
      <c r="A340" s="117" t="s">
        <v>957</v>
      </c>
      <c r="B340" s="122" t="s">
        <v>986</v>
      </c>
      <c r="C340" s="117">
        <v>1</v>
      </c>
      <c r="D340" s="117">
        <v>12</v>
      </c>
      <c r="G340" s="130">
        <v>203.19</v>
      </c>
    </row>
    <row r="341" spans="1:7" ht="12.75">
      <c r="A341" s="117" t="s">
        <v>957</v>
      </c>
      <c r="B341" s="122" t="s">
        <v>986</v>
      </c>
      <c r="C341" s="117">
        <v>3</v>
      </c>
      <c r="D341" s="117">
        <v>6</v>
      </c>
      <c r="G341" s="130">
        <v>585.33</v>
      </c>
    </row>
    <row r="342" spans="1:7" ht="12.75">
      <c r="A342" s="117" t="s">
        <v>957</v>
      </c>
      <c r="B342" s="122" t="s">
        <v>1084</v>
      </c>
      <c r="C342" s="117">
        <v>1</v>
      </c>
      <c r="D342" s="117">
        <v>12</v>
      </c>
      <c r="G342" s="130">
        <v>203.19</v>
      </c>
    </row>
    <row r="343" spans="1:7" ht="12.75">
      <c r="A343" s="117" t="s">
        <v>957</v>
      </c>
      <c r="B343" s="122" t="s">
        <v>1084</v>
      </c>
      <c r="C343" s="117">
        <v>3</v>
      </c>
      <c r="D343" s="117">
        <v>6</v>
      </c>
      <c r="G343" s="130">
        <v>585.33</v>
      </c>
    </row>
    <row r="344" spans="1:7" ht="12.75">
      <c r="A344" s="117" t="s">
        <v>958</v>
      </c>
      <c r="B344" s="122" t="s">
        <v>987</v>
      </c>
      <c r="C344" s="117">
        <v>1</v>
      </c>
      <c r="D344" s="117">
        <v>12</v>
      </c>
      <c r="G344" s="130">
        <v>158.61</v>
      </c>
    </row>
    <row r="345" spans="1:7" ht="12.75">
      <c r="A345" s="117" t="s">
        <v>959</v>
      </c>
      <c r="B345" s="122"/>
      <c r="C345" s="117">
        <v>1</v>
      </c>
      <c r="D345" s="117">
        <v>12</v>
      </c>
      <c r="G345" s="130">
        <v>118.33</v>
      </c>
    </row>
    <row r="346" spans="1:7" ht="12.75">
      <c r="A346" s="117" t="s">
        <v>960</v>
      </c>
      <c r="B346" s="122"/>
      <c r="C346" s="117">
        <v>1</v>
      </c>
      <c r="D346" s="117">
        <v>12</v>
      </c>
      <c r="G346" s="130">
        <v>127.43</v>
      </c>
    </row>
    <row r="347" spans="1:7" ht="12.75">
      <c r="A347" s="117" t="s">
        <v>961</v>
      </c>
      <c r="B347" s="122" t="s">
        <v>988</v>
      </c>
      <c r="C347" s="117">
        <v>3</v>
      </c>
      <c r="D347" s="117">
        <v>6</v>
      </c>
      <c r="G347" s="130">
        <v>464.23</v>
      </c>
    </row>
    <row r="348" spans="1:7" ht="12.75">
      <c r="A348" s="117" t="s">
        <v>962</v>
      </c>
      <c r="B348" s="122" t="s">
        <v>989</v>
      </c>
      <c r="C348" s="117">
        <v>1</v>
      </c>
      <c r="D348" s="117">
        <v>12</v>
      </c>
      <c r="G348" s="130">
        <v>154.77</v>
      </c>
    </row>
    <row r="349" spans="1:7" ht="12.75">
      <c r="A349" s="117" t="s">
        <v>962</v>
      </c>
      <c r="B349" s="122" t="s">
        <v>990</v>
      </c>
      <c r="C349" s="117">
        <v>3</v>
      </c>
      <c r="D349" s="117">
        <v>6</v>
      </c>
      <c r="G349" s="130">
        <v>444.05</v>
      </c>
    </row>
    <row r="350" spans="1:7" ht="12.75">
      <c r="A350" s="117" t="s">
        <v>963</v>
      </c>
      <c r="B350" s="122" t="s">
        <v>1008</v>
      </c>
      <c r="C350" s="117">
        <v>2.4</v>
      </c>
      <c r="D350" s="117">
        <v>4</v>
      </c>
      <c r="G350" s="130">
        <v>263.13</v>
      </c>
    </row>
    <row r="351" spans="1:7" ht="12.75">
      <c r="A351" s="117" t="s">
        <v>963</v>
      </c>
      <c r="B351" s="122" t="s">
        <v>1009</v>
      </c>
      <c r="C351" s="117">
        <v>2.4</v>
      </c>
      <c r="D351" s="117">
        <v>4</v>
      </c>
      <c r="G351" s="130">
        <v>263.13</v>
      </c>
    </row>
    <row r="352" spans="1:7" ht="12.75">
      <c r="A352" s="117" t="s">
        <v>963</v>
      </c>
      <c r="B352" s="122" t="s">
        <v>1010</v>
      </c>
      <c r="C352" s="117">
        <v>2.4</v>
      </c>
      <c r="D352" s="117">
        <v>4</v>
      </c>
      <c r="G352" s="130">
        <v>263.13</v>
      </c>
    </row>
    <row r="353" spans="1:7" ht="12.75">
      <c r="A353" s="117" t="s">
        <v>964</v>
      </c>
      <c r="B353" s="122" t="s">
        <v>1011</v>
      </c>
      <c r="C353" s="117">
        <v>0.5</v>
      </c>
      <c r="D353" s="117">
        <v>6</v>
      </c>
      <c r="G353" s="130">
        <v>165.75</v>
      </c>
    </row>
    <row r="354" spans="1:7" ht="12.75">
      <c r="A354" s="117" t="s">
        <v>964</v>
      </c>
      <c r="B354" s="122" t="s">
        <v>1012</v>
      </c>
      <c r="C354" s="117">
        <v>0.5</v>
      </c>
      <c r="D354" s="117">
        <v>6</v>
      </c>
      <c r="G354" s="130">
        <v>165.75</v>
      </c>
    </row>
    <row r="355" spans="1:7" ht="12.75">
      <c r="A355" s="117" t="s">
        <v>964</v>
      </c>
      <c r="B355" s="122" t="s">
        <v>1013</v>
      </c>
      <c r="C355" s="117">
        <v>0.5</v>
      </c>
      <c r="D355" s="117">
        <v>6</v>
      </c>
      <c r="G355" s="130">
        <v>165.75</v>
      </c>
    </row>
    <row r="356" spans="1:7" ht="12.75">
      <c r="A356" s="117" t="s">
        <v>964</v>
      </c>
      <c r="B356" s="122" t="s">
        <v>1014</v>
      </c>
      <c r="C356" s="117">
        <v>0.5</v>
      </c>
      <c r="D356" s="117">
        <v>6</v>
      </c>
      <c r="G356" s="130">
        <v>165.75</v>
      </c>
    </row>
    <row r="357" spans="1:7" ht="12.75">
      <c r="A357" s="117" t="s">
        <v>964</v>
      </c>
      <c r="B357" s="122" t="s">
        <v>1015</v>
      </c>
      <c r="C357" s="117">
        <v>0.5</v>
      </c>
      <c r="D357" s="117">
        <v>6</v>
      </c>
      <c r="G357" s="130">
        <v>165.75</v>
      </c>
    </row>
    <row r="358" spans="1:7" ht="12.75">
      <c r="A358" s="117" t="s">
        <v>975</v>
      </c>
      <c r="B358" s="120"/>
      <c r="C358" s="117">
        <v>0.6</v>
      </c>
      <c r="D358" s="117">
        <v>6</v>
      </c>
      <c r="G358" s="131">
        <v>161.85</v>
      </c>
    </row>
    <row r="359" spans="1:7" ht="12.75">
      <c r="A359" s="117" t="s">
        <v>965</v>
      </c>
      <c r="B359" s="119"/>
      <c r="C359" s="117">
        <v>0.5</v>
      </c>
      <c r="D359" s="117">
        <v>24</v>
      </c>
      <c r="G359" s="130">
        <v>72.15</v>
      </c>
    </row>
    <row r="360" spans="1:7" ht="12.75">
      <c r="A360" s="117" t="s">
        <v>966</v>
      </c>
      <c r="B360" s="122" t="s">
        <v>1016</v>
      </c>
      <c r="C360" s="117">
        <v>0.5</v>
      </c>
      <c r="D360" s="117">
        <v>24</v>
      </c>
      <c r="G360" s="130">
        <v>68.91</v>
      </c>
    </row>
    <row r="361" spans="1:7" ht="12.75">
      <c r="A361" s="117" t="s">
        <v>976</v>
      </c>
      <c r="B361" s="122" t="s">
        <v>1017</v>
      </c>
      <c r="C361" s="117">
        <v>0.75</v>
      </c>
      <c r="D361" s="117">
        <v>6</v>
      </c>
      <c r="G361" s="131">
        <v>188.53</v>
      </c>
    </row>
    <row r="362" spans="1:7" ht="12.75">
      <c r="A362" s="117" t="s">
        <v>976</v>
      </c>
      <c r="B362" s="122" t="s">
        <v>1017</v>
      </c>
      <c r="C362" s="117">
        <v>3</v>
      </c>
      <c r="D362" s="117">
        <v>6</v>
      </c>
      <c r="G362" s="131">
        <v>655.23</v>
      </c>
    </row>
    <row r="363" spans="1:7" ht="12.75">
      <c r="A363" s="117" t="s">
        <v>977</v>
      </c>
      <c r="B363" s="122" t="s">
        <v>1017</v>
      </c>
      <c r="C363" s="117">
        <v>0.75</v>
      </c>
      <c r="D363" s="117">
        <v>6</v>
      </c>
      <c r="G363" s="131">
        <v>179.83</v>
      </c>
    </row>
    <row r="364" spans="1:7" ht="12.75">
      <c r="A364" s="117" t="s">
        <v>977</v>
      </c>
      <c r="B364" s="122" t="s">
        <v>1017</v>
      </c>
      <c r="C364" s="117">
        <v>3</v>
      </c>
      <c r="D364" s="117">
        <v>6</v>
      </c>
      <c r="G364" s="131">
        <v>672.75</v>
      </c>
    </row>
    <row r="365" spans="1:7" ht="12.75">
      <c r="A365" s="117" t="s">
        <v>977</v>
      </c>
      <c r="B365" s="122" t="s">
        <v>1018</v>
      </c>
      <c r="C365" s="117">
        <v>0.75</v>
      </c>
      <c r="D365" s="117">
        <v>6</v>
      </c>
      <c r="G365" s="131">
        <v>208</v>
      </c>
    </row>
    <row r="366" spans="1:7" ht="12.75">
      <c r="A366" s="117" t="s">
        <v>977</v>
      </c>
      <c r="B366" s="122" t="s">
        <v>1018</v>
      </c>
      <c r="C366" s="117">
        <v>3</v>
      </c>
      <c r="D366" s="117">
        <v>6</v>
      </c>
      <c r="G366" s="131">
        <v>729.55</v>
      </c>
    </row>
    <row r="367" spans="1:7" ht="12.75">
      <c r="A367" s="117" t="s">
        <v>978</v>
      </c>
      <c r="B367" s="122" t="s">
        <v>1019</v>
      </c>
      <c r="C367" s="117">
        <v>1</v>
      </c>
      <c r="D367" s="117">
        <v>9</v>
      </c>
      <c r="G367" s="131">
        <v>221</v>
      </c>
    </row>
    <row r="368" spans="1:7" ht="12.75">
      <c r="A368" s="117" t="s">
        <v>978</v>
      </c>
      <c r="B368" s="122" t="s">
        <v>1020</v>
      </c>
      <c r="C368" s="117">
        <v>1</v>
      </c>
      <c r="D368" s="117">
        <v>9</v>
      </c>
      <c r="G368" s="131">
        <v>221</v>
      </c>
    </row>
    <row r="369" spans="1:7" ht="12.75">
      <c r="A369" s="117" t="s">
        <v>978</v>
      </c>
      <c r="B369" s="122" t="s">
        <v>1021</v>
      </c>
      <c r="C369" s="117">
        <v>1</v>
      </c>
      <c r="D369" s="117">
        <v>9</v>
      </c>
      <c r="G369" s="131">
        <v>221</v>
      </c>
    </row>
    <row r="370" spans="1:7" ht="12.75">
      <c r="A370" s="117" t="s">
        <v>978</v>
      </c>
      <c r="B370" s="122" t="s">
        <v>1022</v>
      </c>
      <c r="C370" s="117">
        <v>1</v>
      </c>
      <c r="D370" s="117">
        <v>9</v>
      </c>
      <c r="G370" s="131">
        <v>221</v>
      </c>
    </row>
    <row r="371" spans="1:7" ht="12.75">
      <c r="A371" s="117" t="s">
        <v>978</v>
      </c>
      <c r="B371" s="122" t="s">
        <v>1023</v>
      </c>
      <c r="C371" s="117">
        <v>0.5</v>
      </c>
      <c r="D371" s="117">
        <v>12</v>
      </c>
      <c r="G371" s="131">
        <v>107.93</v>
      </c>
    </row>
    <row r="372" spans="1:7" ht="12.75">
      <c r="A372" s="117" t="s">
        <v>978</v>
      </c>
      <c r="B372" s="122" t="s">
        <v>1024</v>
      </c>
      <c r="C372" s="117">
        <v>0.5</v>
      </c>
      <c r="D372" s="117">
        <v>12</v>
      </c>
      <c r="G372" s="131">
        <v>107.93</v>
      </c>
    </row>
    <row r="373" spans="1:7" ht="12.75">
      <c r="A373" s="117" t="s">
        <v>978</v>
      </c>
      <c r="B373" s="122" t="s">
        <v>1038</v>
      </c>
      <c r="C373" s="117">
        <v>0.5</v>
      </c>
      <c r="D373" s="117">
        <v>12</v>
      </c>
      <c r="G373" s="131">
        <v>107.93</v>
      </c>
    </row>
    <row r="374" spans="1:7" ht="12.75">
      <c r="A374" s="117" t="s">
        <v>967</v>
      </c>
      <c r="B374" s="122" t="s">
        <v>1039</v>
      </c>
      <c r="C374" s="117">
        <v>0.5</v>
      </c>
      <c r="D374" s="117">
        <v>12</v>
      </c>
      <c r="G374" s="130">
        <v>22.1</v>
      </c>
    </row>
    <row r="375" spans="1:7" ht="12.75">
      <c r="A375" s="117" t="s">
        <v>967</v>
      </c>
      <c r="B375" s="122" t="s">
        <v>1040</v>
      </c>
      <c r="C375" s="117">
        <v>0.5</v>
      </c>
      <c r="D375" s="117">
        <v>12</v>
      </c>
      <c r="G375" s="130">
        <v>29.47</v>
      </c>
    </row>
    <row r="376" spans="1:7" ht="12.75">
      <c r="A376" s="117" t="s">
        <v>967</v>
      </c>
      <c r="B376" s="122" t="s">
        <v>1041</v>
      </c>
      <c r="C376" s="117">
        <v>0.5</v>
      </c>
      <c r="D376" s="117">
        <v>12</v>
      </c>
      <c r="G376" s="130">
        <v>19.5</v>
      </c>
    </row>
    <row r="377" spans="1:7" ht="12.75">
      <c r="A377" s="117" t="s">
        <v>967</v>
      </c>
      <c r="B377" s="122" t="s">
        <v>1042</v>
      </c>
      <c r="C377" s="117">
        <v>0.5</v>
      </c>
      <c r="D377" s="117">
        <v>12</v>
      </c>
      <c r="G377" s="130">
        <v>22.1</v>
      </c>
    </row>
    <row r="378" spans="1:7" ht="12.75">
      <c r="A378" s="117" t="s">
        <v>792</v>
      </c>
      <c r="B378" s="122" t="s">
        <v>1043</v>
      </c>
      <c r="C378" s="117">
        <v>0.5</v>
      </c>
      <c r="D378" s="117">
        <v>24</v>
      </c>
      <c r="G378" s="130">
        <v>73.45</v>
      </c>
    </row>
    <row r="379" spans="1:7" ht="12.75">
      <c r="A379" s="117" t="s">
        <v>792</v>
      </c>
      <c r="B379" s="122" t="s">
        <v>1044</v>
      </c>
      <c r="C379" s="117">
        <v>0.5</v>
      </c>
      <c r="D379" s="117">
        <v>24</v>
      </c>
      <c r="G379" s="132">
        <v>73.45</v>
      </c>
    </row>
    <row r="380" spans="1:7" ht="12.75">
      <c r="A380" s="117" t="s">
        <v>792</v>
      </c>
      <c r="B380" s="123" t="s">
        <v>1045</v>
      </c>
      <c r="C380" s="117">
        <v>0.5</v>
      </c>
      <c r="D380" s="117">
        <v>24</v>
      </c>
      <c r="G380" s="130">
        <v>73.45</v>
      </c>
    </row>
    <row r="381" spans="1:7" ht="13.5" thickBot="1">
      <c r="A381" s="118" t="s">
        <v>792</v>
      </c>
      <c r="B381" s="123" t="s">
        <v>1046</v>
      </c>
      <c r="C381" s="124">
        <v>0.5</v>
      </c>
      <c r="D381" s="124">
        <v>24</v>
      </c>
      <c r="G381" s="133">
        <v>73.45</v>
      </c>
    </row>
    <row r="382" spans="1:7" ht="18.75">
      <c r="A382" s="159" t="s">
        <v>1068</v>
      </c>
      <c r="B382" s="160"/>
      <c r="C382" s="160"/>
      <c r="D382" s="160"/>
      <c r="E382" s="160"/>
      <c r="F382" s="160"/>
      <c r="G382" s="160"/>
    </row>
    <row r="383" spans="1:7" ht="12.75">
      <c r="A383" s="125" t="s">
        <v>1055</v>
      </c>
      <c r="B383" s="121" t="s">
        <v>1066</v>
      </c>
      <c r="C383" s="116">
        <v>0.5</v>
      </c>
      <c r="D383" s="116">
        <v>20</v>
      </c>
      <c r="G383" s="127">
        <v>58.5</v>
      </c>
    </row>
    <row r="384" spans="1:7" ht="12.75">
      <c r="A384" s="125" t="s">
        <v>1056</v>
      </c>
      <c r="B384" s="121" t="s">
        <v>1066</v>
      </c>
      <c r="C384" s="116">
        <v>0.5</v>
      </c>
      <c r="D384" s="116">
        <v>20</v>
      </c>
      <c r="G384" s="127">
        <v>58.5</v>
      </c>
    </row>
    <row r="385" spans="1:7" ht="12.75">
      <c r="A385" s="125" t="s">
        <v>1057</v>
      </c>
      <c r="B385" s="121" t="s">
        <v>1066</v>
      </c>
      <c r="C385" s="116">
        <v>0.05</v>
      </c>
      <c r="D385" s="116">
        <v>20</v>
      </c>
      <c r="G385" s="127">
        <v>19.5</v>
      </c>
    </row>
    <row r="386" spans="1:7" ht="12.75">
      <c r="A386" s="125" t="s">
        <v>1058</v>
      </c>
      <c r="B386" s="121" t="s">
        <v>1066</v>
      </c>
      <c r="C386" s="116">
        <v>0.04</v>
      </c>
      <c r="D386" s="116">
        <v>20</v>
      </c>
      <c r="G386" s="127">
        <v>29.9</v>
      </c>
    </row>
    <row r="387" spans="1:7" ht="12.75">
      <c r="A387" s="125" t="s">
        <v>1047</v>
      </c>
      <c r="B387" s="121" t="s">
        <v>1066</v>
      </c>
      <c r="C387" s="116">
        <v>0.05</v>
      </c>
      <c r="D387" s="116">
        <v>50</v>
      </c>
      <c r="G387" s="127">
        <v>18.2</v>
      </c>
    </row>
    <row r="388" spans="1:7" ht="12.75">
      <c r="A388" s="126" t="s">
        <v>1047</v>
      </c>
      <c r="B388" s="122" t="s">
        <v>1066</v>
      </c>
      <c r="C388" s="116">
        <v>0.125</v>
      </c>
      <c r="D388" s="116">
        <v>36</v>
      </c>
      <c r="G388" s="127">
        <v>39</v>
      </c>
    </row>
    <row r="389" spans="1:7" ht="12.75">
      <c r="A389" s="126" t="s">
        <v>1047</v>
      </c>
      <c r="B389" s="122" t="s">
        <v>1066</v>
      </c>
      <c r="C389" s="117">
        <v>1</v>
      </c>
      <c r="D389" s="117">
        <v>12</v>
      </c>
      <c r="G389" s="128">
        <v>206.87</v>
      </c>
    </row>
    <row r="390" spans="1:7" ht="12.75">
      <c r="A390" s="126" t="s">
        <v>1048</v>
      </c>
      <c r="B390" s="122" t="s">
        <v>1066</v>
      </c>
      <c r="C390" s="117">
        <v>0.05</v>
      </c>
      <c r="D390" s="117">
        <v>20</v>
      </c>
      <c r="G390" s="128">
        <v>16.9</v>
      </c>
    </row>
    <row r="391" spans="1:7" ht="12.75">
      <c r="A391" s="126" t="s">
        <v>1049</v>
      </c>
      <c r="B391" s="122" t="s">
        <v>1066</v>
      </c>
      <c r="C391" s="117">
        <v>0.05</v>
      </c>
      <c r="D391" s="117">
        <v>50</v>
      </c>
      <c r="G391" s="128">
        <v>18.2</v>
      </c>
    </row>
    <row r="392" spans="1:7" ht="12.75">
      <c r="A392" s="126" t="s">
        <v>1050</v>
      </c>
      <c r="B392" s="122" t="s">
        <v>1066</v>
      </c>
      <c r="C392" s="117">
        <v>0.05</v>
      </c>
      <c r="D392" s="117">
        <v>50</v>
      </c>
      <c r="G392" s="128">
        <v>18.2</v>
      </c>
    </row>
    <row r="393" spans="1:7" ht="12.75">
      <c r="A393" s="126" t="s">
        <v>1051</v>
      </c>
      <c r="B393" s="122" t="s">
        <v>1066</v>
      </c>
      <c r="C393" s="117">
        <v>0.05</v>
      </c>
      <c r="D393" s="117">
        <v>50</v>
      </c>
      <c r="G393" s="128">
        <v>19.5</v>
      </c>
    </row>
    <row r="394" spans="1:7" ht="12.75">
      <c r="A394" s="126" t="s">
        <v>1052</v>
      </c>
      <c r="B394" s="122" t="s">
        <v>1066</v>
      </c>
      <c r="C394" s="117">
        <v>0.05</v>
      </c>
      <c r="D394" s="117">
        <v>50</v>
      </c>
      <c r="G394" s="128">
        <v>13.65</v>
      </c>
    </row>
    <row r="395" spans="1:7" ht="12.75">
      <c r="A395" s="126" t="s">
        <v>1052</v>
      </c>
      <c r="B395" s="122" t="s">
        <v>1066</v>
      </c>
      <c r="C395" s="117">
        <v>1</v>
      </c>
      <c r="D395" s="117">
        <v>12</v>
      </c>
      <c r="G395" s="128">
        <v>117</v>
      </c>
    </row>
    <row r="396" spans="1:7" ht="12.75">
      <c r="A396" s="126" t="s">
        <v>1059</v>
      </c>
      <c r="B396" s="122" t="s">
        <v>1066</v>
      </c>
      <c r="C396" s="117">
        <v>0.05</v>
      </c>
      <c r="D396" s="117">
        <v>50</v>
      </c>
      <c r="G396" s="128">
        <v>19.5</v>
      </c>
    </row>
    <row r="397" spans="1:7" ht="12.75">
      <c r="A397" s="126" t="s">
        <v>1053</v>
      </c>
      <c r="B397" s="122" t="s">
        <v>1066</v>
      </c>
      <c r="C397" s="117">
        <v>0.05</v>
      </c>
      <c r="D397" s="117">
        <v>50</v>
      </c>
      <c r="G397" s="128">
        <v>14.3</v>
      </c>
    </row>
    <row r="398" spans="1:7" ht="12.75">
      <c r="A398" s="126" t="s">
        <v>1060</v>
      </c>
      <c r="B398" s="122" t="s">
        <v>1066</v>
      </c>
      <c r="C398" s="117">
        <v>0.4</v>
      </c>
      <c r="D398" s="117">
        <v>10</v>
      </c>
      <c r="G398" s="128">
        <v>50.7</v>
      </c>
    </row>
    <row r="399" spans="1:7" ht="12.75">
      <c r="A399" s="126" t="s">
        <v>1061</v>
      </c>
      <c r="B399" s="122" t="s">
        <v>1066</v>
      </c>
      <c r="C399" s="117">
        <v>0.8</v>
      </c>
      <c r="D399" s="117">
        <v>12</v>
      </c>
      <c r="G399" s="128">
        <v>72.15</v>
      </c>
    </row>
    <row r="400" spans="1:7" ht="12.75">
      <c r="A400" s="126" t="s">
        <v>1062</v>
      </c>
      <c r="B400" s="122" t="s">
        <v>1066</v>
      </c>
      <c r="C400" s="117">
        <v>0.4</v>
      </c>
      <c r="D400" s="117">
        <v>20</v>
      </c>
      <c r="G400" s="128">
        <v>64.35</v>
      </c>
    </row>
    <row r="401" spans="1:7" ht="12.75">
      <c r="A401" s="126" t="s">
        <v>1063</v>
      </c>
      <c r="B401" s="122" t="s">
        <v>1066</v>
      </c>
      <c r="C401" s="117">
        <v>0.05</v>
      </c>
      <c r="D401" s="117">
        <v>50</v>
      </c>
      <c r="G401" s="128">
        <v>15.6</v>
      </c>
    </row>
    <row r="402" spans="1:7" ht="12.75">
      <c r="A402" s="126" t="s">
        <v>1064</v>
      </c>
      <c r="B402" s="122" t="s">
        <v>1066</v>
      </c>
      <c r="C402" s="117">
        <v>0.05</v>
      </c>
      <c r="D402" s="117">
        <v>50</v>
      </c>
      <c r="G402" s="128">
        <v>18.85</v>
      </c>
    </row>
    <row r="403" spans="1:7" ht="12.75">
      <c r="A403" s="126" t="s">
        <v>1065</v>
      </c>
      <c r="B403" s="122" t="s">
        <v>1066</v>
      </c>
      <c r="C403" s="117">
        <v>0.05</v>
      </c>
      <c r="D403" s="117">
        <v>50</v>
      </c>
      <c r="G403" s="128">
        <v>67.6</v>
      </c>
    </row>
    <row r="404" spans="1:7" ht="12.75">
      <c r="A404" s="126" t="s">
        <v>1054</v>
      </c>
      <c r="B404" s="122" t="s">
        <v>1066</v>
      </c>
      <c r="C404" s="117">
        <v>0.05</v>
      </c>
      <c r="D404" s="117">
        <v>50</v>
      </c>
      <c r="G404" s="128">
        <v>21.45</v>
      </c>
    </row>
    <row r="405" spans="1:7" ht="12.75">
      <c r="A405" s="163" t="s">
        <v>1007</v>
      </c>
      <c r="B405" s="164"/>
      <c r="C405" s="164"/>
      <c r="D405" s="164"/>
      <c r="E405" s="164"/>
      <c r="F405" s="164"/>
      <c r="G405" s="164"/>
    </row>
    <row r="406" spans="1:7" ht="13.5" thickBot="1">
      <c r="A406" s="164"/>
      <c r="B406" s="164"/>
      <c r="C406" s="164"/>
      <c r="D406" s="164"/>
      <c r="E406" s="164"/>
      <c r="F406" s="164"/>
      <c r="G406" s="164"/>
    </row>
    <row r="407" spans="1:7" ht="12.75">
      <c r="A407" s="135" t="s">
        <v>1025</v>
      </c>
      <c r="B407" s="136" t="s">
        <v>721</v>
      </c>
      <c r="C407" s="135">
        <v>0.7</v>
      </c>
      <c r="D407" s="135">
        <v>14</v>
      </c>
      <c r="G407" s="137">
        <v>96.77</v>
      </c>
    </row>
    <row r="408" spans="1:7" ht="12.75">
      <c r="A408" s="117" t="s">
        <v>1025</v>
      </c>
      <c r="B408" s="122" t="s">
        <v>721</v>
      </c>
      <c r="C408" s="117">
        <v>1.7</v>
      </c>
      <c r="D408" s="117">
        <v>6</v>
      </c>
      <c r="G408" s="138">
        <v>204.29</v>
      </c>
    </row>
    <row r="409" spans="1:7" ht="12.75">
      <c r="A409" s="117" t="s">
        <v>1025</v>
      </c>
      <c r="B409" s="122" t="s">
        <v>1026</v>
      </c>
      <c r="C409" s="117">
        <v>0.7</v>
      </c>
      <c r="D409" s="117">
        <v>14</v>
      </c>
      <c r="G409" s="138">
        <v>96.77</v>
      </c>
    </row>
    <row r="410" spans="1:7" ht="12.75">
      <c r="A410" s="117" t="s">
        <v>1025</v>
      </c>
      <c r="B410" s="122" t="s">
        <v>1026</v>
      </c>
      <c r="C410" s="117">
        <v>1.7</v>
      </c>
      <c r="D410" s="117">
        <v>6</v>
      </c>
      <c r="G410" s="138">
        <v>204.29</v>
      </c>
    </row>
    <row r="411" spans="1:7" ht="12.75">
      <c r="A411" s="117" t="s">
        <v>1025</v>
      </c>
      <c r="B411" s="122" t="s">
        <v>1027</v>
      </c>
      <c r="C411" s="117">
        <v>0.7</v>
      </c>
      <c r="D411" s="117">
        <v>14</v>
      </c>
      <c r="G411" s="138">
        <v>99.85</v>
      </c>
    </row>
    <row r="412" spans="1:7" ht="12.75">
      <c r="A412" s="117" t="s">
        <v>1025</v>
      </c>
      <c r="B412" s="122" t="s">
        <v>1027</v>
      </c>
      <c r="C412" s="117">
        <v>1.7</v>
      </c>
      <c r="D412" s="117">
        <v>6</v>
      </c>
      <c r="G412" s="138">
        <v>215.05</v>
      </c>
    </row>
    <row r="413" spans="1:7" ht="12.75">
      <c r="A413" s="117" t="s">
        <v>1025</v>
      </c>
      <c r="B413" s="122" t="s">
        <v>1028</v>
      </c>
      <c r="C413" s="117">
        <v>0.7</v>
      </c>
      <c r="D413" s="117">
        <v>14</v>
      </c>
      <c r="G413" s="138">
        <v>99.85</v>
      </c>
    </row>
    <row r="414" spans="1:7" ht="12.75">
      <c r="A414" s="117" t="s">
        <v>1025</v>
      </c>
      <c r="B414" s="122" t="s">
        <v>1028</v>
      </c>
      <c r="C414" s="117">
        <v>1.7</v>
      </c>
      <c r="D414" s="117">
        <v>6</v>
      </c>
      <c r="G414" s="138">
        <v>215.05</v>
      </c>
    </row>
    <row r="415" spans="1:7" ht="12.75">
      <c r="A415" s="117" t="s">
        <v>1025</v>
      </c>
      <c r="B415" s="122" t="s">
        <v>121</v>
      </c>
      <c r="C415" s="117">
        <v>0.7</v>
      </c>
      <c r="D415" s="117">
        <v>14</v>
      </c>
      <c r="G415" s="138">
        <v>99.85</v>
      </c>
    </row>
    <row r="416" spans="1:7" ht="12.75">
      <c r="A416" s="117" t="s">
        <v>1025</v>
      </c>
      <c r="B416" s="122" t="s">
        <v>121</v>
      </c>
      <c r="C416" s="117">
        <v>1.7</v>
      </c>
      <c r="D416" s="117">
        <v>6</v>
      </c>
      <c r="G416" s="138">
        <v>215.05</v>
      </c>
    </row>
    <row r="417" spans="1:7" ht="12.75">
      <c r="A417" s="117" t="s">
        <v>1025</v>
      </c>
      <c r="B417" s="122" t="s">
        <v>1029</v>
      </c>
      <c r="C417" s="117">
        <v>0.7</v>
      </c>
      <c r="D417" s="117">
        <v>14</v>
      </c>
      <c r="G417" s="138">
        <v>99.85</v>
      </c>
    </row>
    <row r="418" spans="1:7" ht="12.75">
      <c r="A418" s="117" t="s">
        <v>1025</v>
      </c>
      <c r="B418" s="122" t="s">
        <v>1029</v>
      </c>
      <c r="C418" s="117">
        <v>1.7</v>
      </c>
      <c r="D418" s="117">
        <v>6</v>
      </c>
      <c r="G418" s="138">
        <v>215.05</v>
      </c>
    </row>
    <row r="419" spans="1:7" ht="12.75">
      <c r="A419" s="117" t="s">
        <v>1025</v>
      </c>
      <c r="B419" s="122" t="s">
        <v>735</v>
      </c>
      <c r="C419" s="117">
        <v>0.7</v>
      </c>
      <c r="D419" s="117">
        <v>14</v>
      </c>
      <c r="G419" s="138">
        <v>99.85</v>
      </c>
    </row>
    <row r="420" spans="1:7" ht="12.75">
      <c r="A420" s="117" t="s">
        <v>1025</v>
      </c>
      <c r="B420" s="122" t="s">
        <v>735</v>
      </c>
      <c r="C420" s="117">
        <v>1.7</v>
      </c>
      <c r="D420" s="117">
        <v>6</v>
      </c>
      <c r="G420" s="138">
        <v>215.05</v>
      </c>
    </row>
    <row r="421" spans="1:7" ht="12.75">
      <c r="A421" s="117" t="s">
        <v>1025</v>
      </c>
      <c r="B421" s="122" t="s">
        <v>1030</v>
      </c>
      <c r="C421" s="117">
        <v>0.7</v>
      </c>
      <c r="D421" s="117">
        <v>14</v>
      </c>
      <c r="G421" s="138">
        <v>98.31</v>
      </c>
    </row>
    <row r="422" spans="1:7" ht="12.75">
      <c r="A422" s="117" t="s">
        <v>1025</v>
      </c>
      <c r="B422" s="122" t="s">
        <v>1030</v>
      </c>
      <c r="C422" s="117">
        <v>1.7</v>
      </c>
      <c r="D422" s="117">
        <v>6</v>
      </c>
      <c r="G422" s="138">
        <v>204.29</v>
      </c>
    </row>
    <row r="423" spans="1:7" ht="12.75">
      <c r="A423" s="117" t="s">
        <v>1025</v>
      </c>
      <c r="B423" s="122" t="s">
        <v>123</v>
      </c>
      <c r="C423" s="117">
        <v>0.7</v>
      </c>
      <c r="D423" s="117">
        <v>14</v>
      </c>
      <c r="G423" s="138">
        <v>96.77</v>
      </c>
    </row>
    <row r="424" spans="1:7" ht="12.75">
      <c r="A424" s="117" t="s">
        <v>1025</v>
      </c>
      <c r="B424" s="122" t="s">
        <v>123</v>
      </c>
      <c r="C424" s="117">
        <v>1.7</v>
      </c>
      <c r="D424" s="117">
        <v>6</v>
      </c>
      <c r="G424" s="138">
        <v>204.29</v>
      </c>
    </row>
    <row r="425" spans="1:7" ht="12.75">
      <c r="A425" s="117" t="s">
        <v>1025</v>
      </c>
      <c r="B425" s="122" t="s">
        <v>1031</v>
      </c>
      <c r="C425" s="117">
        <v>0.7</v>
      </c>
      <c r="D425" s="117">
        <v>14</v>
      </c>
      <c r="G425" s="138">
        <v>96.77</v>
      </c>
    </row>
    <row r="426" spans="1:7" ht="12.75">
      <c r="A426" s="117" t="s">
        <v>1025</v>
      </c>
      <c r="B426" s="122" t="s">
        <v>1031</v>
      </c>
      <c r="C426" s="117">
        <v>1.7</v>
      </c>
      <c r="D426" s="117">
        <v>6</v>
      </c>
      <c r="G426" s="138">
        <v>204.29</v>
      </c>
    </row>
    <row r="427" spans="1:7" ht="12.75">
      <c r="A427" s="117" t="s">
        <v>1025</v>
      </c>
      <c r="B427" s="122" t="s">
        <v>1032</v>
      </c>
      <c r="C427" s="117">
        <v>0.7</v>
      </c>
      <c r="D427" s="117">
        <v>14</v>
      </c>
      <c r="G427" s="138">
        <v>96.77</v>
      </c>
    </row>
    <row r="428" spans="1:7" ht="12.75">
      <c r="A428" s="117" t="s">
        <v>1025</v>
      </c>
      <c r="B428" s="122" t="s">
        <v>1032</v>
      </c>
      <c r="C428" s="117">
        <v>1.7</v>
      </c>
      <c r="D428" s="117">
        <v>6</v>
      </c>
      <c r="G428" s="138">
        <v>204.29</v>
      </c>
    </row>
    <row r="429" spans="1:7" ht="12.75">
      <c r="A429" s="117" t="s">
        <v>1025</v>
      </c>
      <c r="B429" s="122" t="s">
        <v>1033</v>
      </c>
      <c r="C429" s="117">
        <v>0.7</v>
      </c>
      <c r="D429" s="117">
        <v>14</v>
      </c>
      <c r="G429" s="138">
        <v>96.77</v>
      </c>
    </row>
    <row r="430" spans="1:7" ht="12.75">
      <c r="A430" s="117" t="s">
        <v>1025</v>
      </c>
      <c r="B430" s="122" t="s">
        <v>1033</v>
      </c>
      <c r="C430" s="117">
        <v>1.7</v>
      </c>
      <c r="D430" s="117">
        <v>6</v>
      </c>
      <c r="G430" s="138">
        <v>204.29</v>
      </c>
    </row>
    <row r="431" spans="1:11" ht="12.75">
      <c r="A431" s="117" t="s">
        <v>1035</v>
      </c>
      <c r="B431" s="122" t="s">
        <v>568</v>
      </c>
      <c r="C431" s="117">
        <v>60</v>
      </c>
      <c r="D431" s="117" t="s">
        <v>1037</v>
      </c>
      <c r="G431" s="141">
        <v>3505</v>
      </c>
      <c r="H431" s="139"/>
      <c r="I431" s="139"/>
      <c r="J431" s="139"/>
      <c r="K431" s="139"/>
    </row>
    <row r="432" spans="1:11" ht="12.75">
      <c r="A432" s="117" t="s">
        <v>1035</v>
      </c>
      <c r="B432" s="122" t="s">
        <v>569</v>
      </c>
      <c r="C432" s="117">
        <v>60</v>
      </c>
      <c r="D432" s="117" t="s">
        <v>1037</v>
      </c>
      <c r="G432" s="141">
        <v>3595.27</v>
      </c>
      <c r="H432" s="139"/>
      <c r="I432" s="139"/>
      <c r="J432" s="139"/>
      <c r="K432" s="139"/>
    </row>
    <row r="433" spans="1:11" ht="12.75">
      <c r="A433" s="117" t="s">
        <v>1034</v>
      </c>
      <c r="B433" s="122" t="s">
        <v>721</v>
      </c>
      <c r="C433" s="117">
        <v>23</v>
      </c>
      <c r="D433" s="117" t="s">
        <v>1037</v>
      </c>
      <c r="G433" s="141">
        <v>2088</v>
      </c>
      <c r="H433" s="139"/>
      <c r="I433" s="139"/>
      <c r="J433" s="139"/>
      <c r="K433" s="139"/>
    </row>
    <row r="434" spans="1:11" ht="12.75">
      <c r="A434" s="117" t="s">
        <v>1034</v>
      </c>
      <c r="B434" s="122" t="s">
        <v>721</v>
      </c>
      <c r="C434" s="117">
        <v>48</v>
      </c>
      <c r="D434" s="117" t="s">
        <v>1037</v>
      </c>
      <c r="G434" s="141">
        <v>4350</v>
      </c>
      <c r="H434" s="139"/>
      <c r="I434" s="139"/>
      <c r="J434" s="139"/>
      <c r="K434" s="139"/>
    </row>
    <row r="435" spans="1:11" ht="12.75">
      <c r="A435" s="117" t="s">
        <v>1034</v>
      </c>
      <c r="B435" s="122" t="s">
        <v>728</v>
      </c>
      <c r="C435" s="117">
        <v>23</v>
      </c>
      <c r="D435" s="117" t="s">
        <v>1037</v>
      </c>
      <c r="G435" s="141">
        <v>2088</v>
      </c>
      <c r="H435" s="139"/>
      <c r="I435" s="139"/>
      <c r="J435" s="139"/>
      <c r="K435" s="139"/>
    </row>
    <row r="436" spans="1:11" ht="12.75">
      <c r="A436" s="117" t="s">
        <v>1034</v>
      </c>
      <c r="B436" s="122" t="s">
        <v>122</v>
      </c>
      <c r="C436" s="117">
        <v>23</v>
      </c>
      <c r="D436" s="117" t="s">
        <v>1037</v>
      </c>
      <c r="G436" s="141">
        <v>2191.2</v>
      </c>
      <c r="H436" s="139"/>
      <c r="I436" s="139"/>
      <c r="J436" s="139"/>
      <c r="K436" s="139"/>
    </row>
    <row r="437" spans="1:11" ht="12.75">
      <c r="A437" s="117" t="s">
        <v>1034</v>
      </c>
      <c r="B437" s="122" t="s">
        <v>1036</v>
      </c>
      <c r="C437" s="117">
        <v>23</v>
      </c>
      <c r="D437" s="117" t="s">
        <v>1037</v>
      </c>
      <c r="G437" s="141">
        <v>2191.2</v>
      </c>
      <c r="H437" s="139"/>
      <c r="I437" s="139"/>
      <c r="J437" s="139"/>
      <c r="K437" s="139"/>
    </row>
    <row r="438" spans="1:11" ht="12.75">
      <c r="A438" s="117" t="s">
        <v>1034</v>
      </c>
      <c r="B438" s="122" t="s">
        <v>724</v>
      </c>
      <c r="C438" s="117">
        <v>23</v>
      </c>
      <c r="D438" s="117" t="s">
        <v>1037</v>
      </c>
      <c r="G438" s="141">
        <v>2191.2</v>
      </c>
      <c r="H438" s="139"/>
      <c r="I438" s="139"/>
      <c r="J438" s="139"/>
      <c r="K438" s="139"/>
    </row>
    <row r="439" spans="1:11" ht="12.75">
      <c r="A439" s="117" t="s">
        <v>1034</v>
      </c>
      <c r="B439" s="122" t="s">
        <v>121</v>
      </c>
      <c r="C439" s="117">
        <v>23</v>
      </c>
      <c r="D439" s="117" t="s">
        <v>1037</v>
      </c>
      <c r="G439" s="141">
        <v>2191.2</v>
      </c>
      <c r="H439" s="139"/>
      <c r="I439" s="139"/>
      <c r="J439" s="139"/>
      <c r="K439" s="139"/>
    </row>
    <row r="440" spans="1:11" ht="12.75">
      <c r="A440" s="117" t="s">
        <v>1034</v>
      </c>
      <c r="B440" s="122" t="s">
        <v>121</v>
      </c>
      <c r="C440" s="117">
        <v>48</v>
      </c>
      <c r="D440" s="117" t="s">
        <v>1037</v>
      </c>
      <c r="G440" s="141">
        <v>4572</v>
      </c>
      <c r="H440" s="139"/>
      <c r="I440" s="139"/>
      <c r="J440" s="139"/>
      <c r="K440" s="139"/>
    </row>
    <row r="441" spans="1:11" ht="12.75">
      <c r="A441" s="117" t="s">
        <v>1034</v>
      </c>
      <c r="B441" s="122" t="s">
        <v>736</v>
      </c>
      <c r="C441" s="117">
        <v>23</v>
      </c>
      <c r="D441" s="117" t="s">
        <v>1037</v>
      </c>
      <c r="G441" s="141">
        <v>2088</v>
      </c>
      <c r="H441" s="139"/>
      <c r="I441" s="139"/>
      <c r="J441" s="139"/>
      <c r="K441" s="139"/>
    </row>
    <row r="442" spans="1:11" ht="12.75">
      <c r="A442" s="117" t="s">
        <v>1034</v>
      </c>
      <c r="B442" s="122" t="s">
        <v>123</v>
      </c>
      <c r="C442" s="117">
        <v>23</v>
      </c>
      <c r="D442" s="117" t="s">
        <v>1037</v>
      </c>
      <c r="G442" s="141">
        <v>2088</v>
      </c>
      <c r="H442" s="139"/>
      <c r="I442" s="139"/>
      <c r="J442" s="139"/>
      <c r="K442" s="139"/>
    </row>
    <row r="443" spans="1:11" ht="12.75">
      <c r="A443" s="117" t="s">
        <v>1034</v>
      </c>
      <c r="B443" s="122" t="s">
        <v>1084</v>
      </c>
      <c r="C443" s="117">
        <v>23</v>
      </c>
      <c r="D443" s="117" t="s">
        <v>1037</v>
      </c>
      <c r="G443" s="141">
        <v>2088</v>
      </c>
      <c r="H443" s="139"/>
      <c r="I443" s="139"/>
      <c r="J443" s="139"/>
      <c r="K443" s="139"/>
    </row>
    <row r="444" spans="1:11" ht="12.75">
      <c r="A444" s="118" t="s">
        <v>1034</v>
      </c>
      <c r="B444" s="123" t="s">
        <v>1084</v>
      </c>
      <c r="C444" s="118">
        <v>46</v>
      </c>
      <c r="D444" s="118" t="s">
        <v>1037</v>
      </c>
      <c r="G444" s="142">
        <v>3474</v>
      </c>
      <c r="H444" s="139"/>
      <c r="I444" s="139"/>
      <c r="J444" s="139"/>
      <c r="K444" s="139"/>
    </row>
    <row r="445" spans="1:11" ht="18.75">
      <c r="A445" s="195" t="s">
        <v>1006</v>
      </c>
      <c r="B445" s="196"/>
      <c r="C445" s="196"/>
      <c r="D445" s="196"/>
      <c r="E445" s="196"/>
      <c r="F445" s="196"/>
      <c r="G445" s="196"/>
      <c r="H445" s="196"/>
      <c r="I445" s="196"/>
      <c r="J445" s="196"/>
      <c r="K445" s="140"/>
    </row>
    <row r="446" spans="1:7" ht="12.75">
      <c r="A446" s="116" t="s">
        <v>991</v>
      </c>
      <c r="B446" s="121" t="s">
        <v>721</v>
      </c>
      <c r="C446" s="116">
        <v>0.5</v>
      </c>
      <c r="D446" s="116">
        <v>14</v>
      </c>
      <c r="G446" s="144">
        <v>63.93</v>
      </c>
    </row>
    <row r="447" spans="1:7" ht="12.75">
      <c r="A447" s="117" t="s">
        <v>991</v>
      </c>
      <c r="B447" s="122" t="s">
        <v>721</v>
      </c>
      <c r="C447" s="117">
        <v>0.9</v>
      </c>
      <c r="D447" s="117">
        <v>14</v>
      </c>
      <c r="G447" s="138">
        <v>99.99</v>
      </c>
    </row>
    <row r="448" spans="1:7" ht="12.75">
      <c r="A448" s="117" t="s">
        <v>991</v>
      </c>
      <c r="B448" s="122" t="s">
        <v>721</v>
      </c>
      <c r="C448" s="117">
        <v>1.9</v>
      </c>
      <c r="D448" s="117">
        <v>6</v>
      </c>
      <c r="G448" s="138">
        <v>203.65</v>
      </c>
    </row>
    <row r="449" spans="1:7" ht="12.75">
      <c r="A449" s="117" t="s">
        <v>991</v>
      </c>
      <c r="B449" s="122" t="s">
        <v>721</v>
      </c>
      <c r="C449" s="117">
        <v>2.7</v>
      </c>
      <c r="D449" s="117">
        <v>6</v>
      </c>
      <c r="G449" s="138">
        <v>275.47</v>
      </c>
    </row>
    <row r="450" spans="1:7" ht="12.75">
      <c r="A450" s="117" t="s">
        <v>991</v>
      </c>
      <c r="B450" s="122" t="s">
        <v>721</v>
      </c>
      <c r="C450" s="117">
        <v>6</v>
      </c>
      <c r="D450" s="117">
        <v>2</v>
      </c>
      <c r="G450" s="138">
        <v>612.49</v>
      </c>
    </row>
    <row r="451" spans="1:7" ht="12.75">
      <c r="A451" s="117" t="s">
        <v>991</v>
      </c>
      <c r="B451" s="122" t="s">
        <v>992</v>
      </c>
      <c r="C451" s="117">
        <v>0.5</v>
      </c>
      <c r="D451" s="117">
        <v>14</v>
      </c>
      <c r="G451" s="138">
        <v>55.69</v>
      </c>
    </row>
    <row r="452" spans="1:7" ht="12.75">
      <c r="A452" s="117" t="s">
        <v>991</v>
      </c>
      <c r="B452" s="122" t="s">
        <v>992</v>
      </c>
      <c r="C452" s="117">
        <v>0.9</v>
      </c>
      <c r="D452" s="117">
        <v>14</v>
      </c>
      <c r="G452" s="138">
        <v>85.07</v>
      </c>
    </row>
    <row r="453" spans="1:7" ht="12.75">
      <c r="A453" s="117" t="s">
        <v>991</v>
      </c>
      <c r="B453" s="122" t="s">
        <v>992</v>
      </c>
      <c r="C453" s="117">
        <v>1.9</v>
      </c>
      <c r="D453" s="117">
        <v>6</v>
      </c>
      <c r="G453" s="138">
        <v>171.07</v>
      </c>
    </row>
    <row r="454" spans="1:7" ht="12.75">
      <c r="A454" s="117" t="s">
        <v>991</v>
      </c>
      <c r="B454" s="122" t="s">
        <v>992</v>
      </c>
      <c r="C454" s="117">
        <v>2.7</v>
      </c>
      <c r="D454" s="117">
        <v>6</v>
      </c>
      <c r="G454" s="138">
        <v>228.67</v>
      </c>
    </row>
    <row r="455" spans="1:7" ht="12.75">
      <c r="A455" s="117" t="s">
        <v>991</v>
      </c>
      <c r="B455" s="122" t="s">
        <v>992</v>
      </c>
      <c r="C455" s="117">
        <v>6</v>
      </c>
      <c r="D455" s="117">
        <v>2</v>
      </c>
      <c r="G455" s="138">
        <v>508.53</v>
      </c>
    </row>
    <row r="456" spans="1:7" ht="12.75">
      <c r="A456" s="117" t="s">
        <v>991</v>
      </c>
      <c r="B456" s="122" t="s">
        <v>993</v>
      </c>
      <c r="C456" s="117">
        <v>0.5</v>
      </c>
      <c r="D456" s="117">
        <v>14</v>
      </c>
      <c r="G456" s="138">
        <v>57.25</v>
      </c>
    </row>
    <row r="457" spans="1:7" ht="12.75">
      <c r="A457" s="117" t="s">
        <v>991</v>
      </c>
      <c r="B457" s="122" t="s">
        <v>993</v>
      </c>
      <c r="C457" s="117">
        <v>0.9</v>
      </c>
      <c r="D457" s="117">
        <v>14</v>
      </c>
      <c r="G457" s="138">
        <v>87.73</v>
      </c>
    </row>
    <row r="458" spans="1:7" ht="12.75">
      <c r="A458" s="117" t="s">
        <v>991</v>
      </c>
      <c r="B458" s="122" t="s">
        <v>993</v>
      </c>
      <c r="C458" s="117">
        <v>1.9</v>
      </c>
      <c r="D458" s="117">
        <v>6</v>
      </c>
      <c r="G458" s="138">
        <v>176.67</v>
      </c>
    </row>
    <row r="459" spans="1:7" ht="12.75">
      <c r="A459" s="117" t="s">
        <v>991</v>
      </c>
      <c r="B459" s="122" t="s">
        <v>993</v>
      </c>
      <c r="C459" s="117">
        <v>2.7</v>
      </c>
      <c r="D459" s="117">
        <v>6</v>
      </c>
      <c r="G459" s="138">
        <v>236.63</v>
      </c>
    </row>
    <row r="460" spans="1:7" ht="12.75">
      <c r="A460" s="117" t="s">
        <v>991</v>
      </c>
      <c r="B460" s="122" t="s">
        <v>993</v>
      </c>
      <c r="C460" s="117">
        <v>6</v>
      </c>
      <c r="D460" s="117">
        <v>2</v>
      </c>
      <c r="G460" s="138">
        <v>526.19</v>
      </c>
    </row>
    <row r="461" spans="1:7" ht="12.75">
      <c r="A461" s="117" t="s">
        <v>991</v>
      </c>
      <c r="B461" s="122" t="s">
        <v>994</v>
      </c>
      <c r="C461" s="117">
        <v>0.5</v>
      </c>
      <c r="D461" s="117">
        <v>14</v>
      </c>
      <c r="G461" s="138">
        <v>58.17</v>
      </c>
    </row>
    <row r="462" spans="1:7" ht="12.75">
      <c r="A462" s="117" t="s">
        <v>991</v>
      </c>
      <c r="B462" s="122" t="s">
        <v>994</v>
      </c>
      <c r="C462" s="117">
        <v>0.9</v>
      </c>
      <c r="D462" s="117">
        <v>14</v>
      </c>
      <c r="G462" s="138">
        <v>88.69</v>
      </c>
    </row>
    <row r="463" spans="1:7" ht="12.75">
      <c r="A463" s="117" t="s">
        <v>991</v>
      </c>
      <c r="B463" s="122" t="s">
        <v>994</v>
      </c>
      <c r="C463" s="117">
        <v>1.9</v>
      </c>
      <c r="D463" s="117">
        <v>6</v>
      </c>
      <c r="G463" s="138">
        <v>178.75</v>
      </c>
    </row>
    <row r="464" spans="1:7" ht="12.75">
      <c r="A464" s="117" t="s">
        <v>991</v>
      </c>
      <c r="B464" s="122" t="s">
        <v>994</v>
      </c>
      <c r="C464" s="117">
        <v>2.7</v>
      </c>
      <c r="D464" s="117">
        <v>6</v>
      </c>
      <c r="G464" s="138">
        <v>239.55</v>
      </c>
    </row>
    <row r="465" spans="1:7" ht="12.75">
      <c r="A465" s="117" t="s">
        <v>991</v>
      </c>
      <c r="B465" s="122" t="s">
        <v>994</v>
      </c>
      <c r="C465" s="117">
        <v>6</v>
      </c>
      <c r="D465" s="117">
        <v>2</v>
      </c>
      <c r="G465" s="138">
        <v>532.67</v>
      </c>
    </row>
    <row r="466" spans="1:7" ht="12.75">
      <c r="A466" s="117" t="s">
        <v>991</v>
      </c>
      <c r="B466" s="122" t="s">
        <v>995</v>
      </c>
      <c r="C466" s="117">
        <v>0.5</v>
      </c>
      <c r="D466" s="117">
        <v>14</v>
      </c>
      <c r="G466" s="138">
        <v>58.69</v>
      </c>
    </row>
    <row r="467" spans="1:7" ht="12.75">
      <c r="A467" s="117" t="s">
        <v>991</v>
      </c>
      <c r="B467" s="122" t="s">
        <v>995</v>
      </c>
      <c r="C467" s="117">
        <v>0.9</v>
      </c>
      <c r="D467" s="117">
        <v>14</v>
      </c>
      <c r="G467" s="138">
        <v>90.49</v>
      </c>
    </row>
    <row r="468" spans="1:7" ht="12.75">
      <c r="A468" s="117" t="s">
        <v>991</v>
      </c>
      <c r="B468" s="122" t="s">
        <v>995</v>
      </c>
      <c r="C468" s="117">
        <v>1.9</v>
      </c>
      <c r="D468" s="117">
        <v>6</v>
      </c>
      <c r="G468" s="138">
        <v>182.51</v>
      </c>
    </row>
    <row r="469" spans="1:7" ht="12.75">
      <c r="A469" s="117" t="s">
        <v>991</v>
      </c>
      <c r="B469" s="122" t="s">
        <v>995</v>
      </c>
      <c r="C469" s="117">
        <v>2.7</v>
      </c>
      <c r="D469" s="117">
        <v>6</v>
      </c>
      <c r="G469" s="138">
        <v>244.95</v>
      </c>
    </row>
    <row r="470" spans="1:7" ht="12.75">
      <c r="A470" s="117" t="s">
        <v>991</v>
      </c>
      <c r="B470" s="122" t="s">
        <v>995</v>
      </c>
      <c r="C470" s="117">
        <v>6</v>
      </c>
      <c r="D470" s="117">
        <v>2</v>
      </c>
      <c r="G470" s="138">
        <v>544.67</v>
      </c>
    </row>
    <row r="471" spans="1:7" ht="12.75">
      <c r="A471" s="117" t="s">
        <v>991</v>
      </c>
      <c r="B471" s="122" t="s">
        <v>996</v>
      </c>
      <c r="C471" s="117">
        <v>0.5</v>
      </c>
      <c r="D471" s="117">
        <v>14</v>
      </c>
      <c r="G471" s="138">
        <v>58.47</v>
      </c>
    </row>
    <row r="472" spans="1:7" ht="12.75">
      <c r="A472" s="117" t="s">
        <v>991</v>
      </c>
      <c r="B472" s="122" t="s">
        <v>996</v>
      </c>
      <c r="C472" s="117">
        <v>0.9</v>
      </c>
      <c r="D472" s="117">
        <v>14</v>
      </c>
      <c r="G472" s="138">
        <v>90.03</v>
      </c>
    </row>
    <row r="473" spans="1:7" ht="12.75">
      <c r="A473" s="117" t="s">
        <v>991</v>
      </c>
      <c r="B473" s="122" t="s">
        <v>996</v>
      </c>
      <c r="C473" s="117">
        <v>1.9</v>
      </c>
      <c r="D473" s="117">
        <v>6</v>
      </c>
      <c r="G473" s="138">
        <v>181.55</v>
      </c>
    </row>
    <row r="474" spans="1:7" ht="12.75">
      <c r="A474" s="117" t="s">
        <v>991</v>
      </c>
      <c r="B474" s="121" t="s">
        <v>996</v>
      </c>
      <c r="C474" s="116">
        <v>2.7</v>
      </c>
      <c r="D474" s="116">
        <v>6</v>
      </c>
      <c r="G474" s="144">
        <v>243.53</v>
      </c>
    </row>
    <row r="475" spans="1:7" ht="12.75">
      <c r="A475" s="117" t="s">
        <v>991</v>
      </c>
      <c r="B475" s="122" t="s">
        <v>997</v>
      </c>
      <c r="C475" s="117">
        <v>0.5</v>
      </c>
      <c r="D475" s="117">
        <v>14</v>
      </c>
      <c r="G475" s="144">
        <v>67.07</v>
      </c>
    </row>
    <row r="476" spans="1:7" ht="12.75">
      <c r="A476" s="117" t="s">
        <v>991</v>
      </c>
      <c r="B476" s="122" t="s">
        <v>997</v>
      </c>
      <c r="C476" s="117">
        <v>0.9</v>
      </c>
      <c r="D476" s="117">
        <v>14</v>
      </c>
      <c r="G476" s="138">
        <v>105.09</v>
      </c>
    </row>
    <row r="477" spans="1:7" ht="12.75">
      <c r="A477" s="117" t="s">
        <v>991</v>
      </c>
      <c r="B477" s="122" t="s">
        <v>997</v>
      </c>
      <c r="C477" s="117">
        <v>1.9</v>
      </c>
      <c r="D477" s="117">
        <v>6</v>
      </c>
      <c r="G477" s="138">
        <v>213.29</v>
      </c>
    </row>
    <row r="478" spans="1:7" ht="12.75">
      <c r="A478" s="117" t="s">
        <v>991</v>
      </c>
      <c r="B478" s="122" t="s">
        <v>997</v>
      </c>
      <c r="C478" s="117">
        <v>2.7</v>
      </c>
      <c r="D478" s="117">
        <v>6</v>
      </c>
      <c r="G478" s="138">
        <v>288.65</v>
      </c>
    </row>
    <row r="479" spans="1:7" ht="12.75">
      <c r="A479" s="117" t="s">
        <v>991</v>
      </c>
      <c r="B479" s="122" t="s">
        <v>998</v>
      </c>
      <c r="C479" s="117">
        <v>0.5</v>
      </c>
      <c r="D479" s="117">
        <v>14</v>
      </c>
      <c r="G479" s="138">
        <v>60.59</v>
      </c>
    </row>
    <row r="480" spans="1:7" ht="12.75">
      <c r="A480" s="117" t="s">
        <v>991</v>
      </c>
      <c r="B480" s="122" t="s">
        <v>998</v>
      </c>
      <c r="C480" s="117">
        <v>0.9</v>
      </c>
      <c r="D480" s="117">
        <v>14</v>
      </c>
      <c r="G480" s="138">
        <v>93.93</v>
      </c>
    </row>
    <row r="481" spans="1:7" ht="12.75">
      <c r="A481" s="117" t="s">
        <v>991</v>
      </c>
      <c r="B481" s="122" t="s">
        <v>998</v>
      </c>
      <c r="C481" s="117">
        <v>1.9</v>
      </c>
      <c r="D481" s="117">
        <v>6</v>
      </c>
      <c r="G481" s="138">
        <v>189.69</v>
      </c>
    </row>
    <row r="482" spans="1:7" ht="12.75">
      <c r="A482" s="117" t="s">
        <v>991</v>
      </c>
      <c r="B482" s="122" t="s">
        <v>998</v>
      </c>
      <c r="C482" s="117">
        <v>2.7</v>
      </c>
      <c r="D482" s="117">
        <v>6</v>
      </c>
      <c r="G482" s="138">
        <v>255.11</v>
      </c>
    </row>
    <row r="483" spans="1:7" ht="12.75">
      <c r="A483" s="117" t="s">
        <v>991</v>
      </c>
      <c r="B483" s="122" t="s">
        <v>999</v>
      </c>
      <c r="C483" s="117">
        <v>0.5</v>
      </c>
      <c r="D483" s="117">
        <v>14</v>
      </c>
      <c r="G483" s="138">
        <v>57.05</v>
      </c>
    </row>
    <row r="484" spans="1:7" ht="12.75">
      <c r="A484" s="117" t="s">
        <v>991</v>
      </c>
      <c r="B484" s="122" t="s">
        <v>999</v>
      </c>
      <c r="C484" s="117">
        <v>0.9</v>
      </c>
      <c r="D484" s="117">
        <v>14</v>
      </c>
      <c r="G484" s="138">
        <v>87.53</v>
      </c>
    </row>
    <row r="485" spans="1:7" ht="12.75">
      <c r="A485" s="117" t="s">
        <v>991</v>
      </c>
      <c r="B485" s="122" t="s">
        <v>999</v>
      </c>
      <c r="C485" s="117">
        <v>1.9</v>
      </c>
      <c r="D485" s="117">
        <v>6</v>
      </c>
      <c r="G485" s="138">
        <v>176.25</v>
      </c>
    </row>
    <row r="486" spans="1:7" ht="12.75">
      <c r="A486" s="117" t="s">
        <v>991</v>
      </c>
      <c r="B486" s="122" t="s">
        <v>999</v>
      </c>
      <c r="C486" s="117">
        <v>2.7</v>
      </c>
      <c r="D486" s="117">
        <v>6</v>
      </c>
      <c r="G486" s="138">
        <v>235.99</v>
      </c>
    </row>
    <row r="487" spans="1:7" ht="12.75">
      <c r="A487" s="117" t="s">
        <v>991</v>
      </c>
      <c r="B487" s="122" t="s">
        <v>1000</v>
      </c>
      <c r="C487" s="117">
        <v>0.5</v>
      </c>
      <c r="D487" s="117">
        <v>14</v>
      </c>
      <c r="G487" s="138">
        <v>63.13</v>
      </c>
    </row>
    <row r="488" spans="1:7" ht="12.75">
      <c r="A488" s="117" t="s">
        <v>991</v>
      </c>
      <c r="B488" s="122" t="s">
        <v>1000</v>
      </c>
      <c r="C488" s="117">
        <v>0.9</v>
      </c>
      <c r="D488" s="117">
        <v>14</v>
      </c>
      <c r="G488" s="138">
        <v>98.43</v>
      </c>
    </row>
    <row r="489" spans="1:7" ht="12.75">
      <c r="A489" s="117" t="s">
        <v>991</v>
      </c>
      <c r="B489" s="122" t="s">
        <v>1000</v>
      </c>
      <c r="C489" s="117">
        <v>1.9</v>
      </c>
      <c r="D489" s="117">
        <v>6</v>
      </c>
      <c r="G489" s="138">
        <v>199.27</v>
      </c>
    </row>
    <row r="490" spans="1:7" ht="12.75">
      <c r="A490" s="117" t="s">
        <v>991</v>
      </c>
      <c r="B490" s="122" t="s">
        <v>1000</v>
      </c>
      <c r="C490" s="117">
        <v>2.7</v>
      </c>
      <c r="D490" s="117">
        <v>6</v>
      </c>
      <c r="G490" s="138">
        <v>268.79</v>
      </c>
    </row>
    <row r="491" spans="1:7" ht="12.75">
      <c r="A491" s="117" t="s">
        <v>991</v>
      </c>
      <c r="B491" s="122" t="s">
        <v>1001</v>
      </c>
      <c r="C491" s="117">
        <v>0.5</v>
      </c>
      <c r="D491" s="117">
        <v>14</v>
      </c>
      <c r="G491" s="138">
        <v>63.47</v>
      </c>
    </row>
    <row r="492" spans="1:7" ht="12.75">
      <c r="A492" s="117" t="s">
        <v>991</v>
      </c>
      <c r="B492" s="122" t="s">
        <v>1001</v>
      </c>
      <c r="C492" s="117">
        <v>0.9</v>
      </c>
      <c r="D492" s="117">
        <v>14</v>
      </c>
      <c r="G492" s="138">
        <v>98</v>
      </c>
    </row>
    <row r="493" spans="1:7" ht="12.75">
      <c r="A493" s="117" t="s">
        <v>991</v>
      </c>
      <c r="B493" s="122" t="s">
        <v>1001</v>
      </c>
      <c r="C493" s="117">
        <v>1.9</v>
      </c>
      <c r="D493" s="117">
        <v>6</v>
      </c>
      <c r="G493" s="138">
        <v>198.35</v>
      </c>
    </row>
    <row r="494" spans="1:7" ht="12.75">
      <c r="A494" s="117" t="s">
        <v>991</v>
      </c>
      <c r="B494" s="122" t="s">
        <v>1001</v>
      </c>
      <c r="C494" s="117">
        <v>2.7</v>
      </c>
      <c r="D494" s="117">
        <v>6</v>
      </c>
      <c r="G494" s="138">
        <v>267.47</v>
      </c>
    </row>
    <row r="495" spans="1:7" ht="12.75">
      <c r="A495" s="117" t="s">
        <v>991</v>
      </c>
      <c r="B495" s="122" t="s">
        <v>1002</v>
      </c>
      <c r="C495" s="117">
        <v>0.5</v>
      </c>
      <c r="D495" s="117">
        <v>14</v>
      </c>
      <c r="G495" s="138">
        <v>60.03</v>
      </c>
    </row>
    <row r="496" spans="1:7" ht="12.75">
      <c r="A496" s="117" t="s">
        <v>991</v>
      </c>
      <c r="B496" s="122" t="s">
        <v>1002</v>
      </c>
      <c r="C496" s="117">
        <v>0.9</v>
      </c>
      <c r="D496" s="117">
        <v>14</v>
      </c>
      <c r="G496" s="138">
        <v>92.93</v>
      </c>
    </row>
    <row r="497" spans="1:7" ht="12.75">
      <c r="A497" s="117" t="s">
        <v>991</v>
      </c>
      <c r="B497" s="122" t="s">
        <v>1002</v>
      </c>
      <c r="C497" s="117">
        <v>1.9</v>
      </c>
      <c r="D497" s="117">
        <v>6</v>
      </c>
      <c r="G497" s="138">
        <v>187.61</v>
      </c>
    </row>
    <row r="498" spans="1:7" ht="12.75">
      <c r="A498" s="117" t="s">
        <v>991</v>
      </c>
      <c r="B498" s="122" t="s">
        <v>1002</v>
      </c>
      <c r="C498" s="117">
        <v>2.7</v>
      </c>
      <c r="D498" s="117">
        <v>6</v>
      </c>
      <c r="G498" s="138">
        <v>252.15</v>
      </c>
    </row>
    <row r="499" spans="1:7" ht="12.75">
      <c r="A499" s="117" t="s">
        <v>991</v>
      </c>
      <c r="B499" s="122" t="s">
        <v>1028</v>
      </c>
      <c r="C499" s="117">
        <v>0.9</v>
      </c>
      <c r="D499" s="117">
        <v>14</v>
      </c>
      <c r="G499" s="138">
        <v>88.03</v>
      </c>
    </row>
    <row r="500" spans="1:7" ht="12.75">
      <c r="A500" s="117" t="s">
        <v>991</v>
      </c>
      <c r="B500" s="122" t="s">
        <v>1028</v>
      </c>
      <c r="C500" s="117">
        <v>1.9</v>
      </c>
      <c r="D500" s="117">
        <v>6</v>
      </c>
      <c r="G500" s="138">
        <v>177.17</v>
      </c>
    </row>
    <row r="501" spans="1:7" ht="12.75">
      <c r="A501" s="117" t="s">
        <v>991</v>
      </c>
      <c r="B501" s="122" t="s">
        <v>1028</v>
      </c>
      <c r="C501" s="117">
        <v>2.7</v>
      </c>
      <c r="D501" s="117">
        <v>6</v>
      </c>
      <c r="G501" s="138">
        <v>237.35</v>
      </c>
    </row>
    <row r="502" spans="1:7" ht="12.75">
      <c r="A502" s="117" t="s">
        <v>991</v>
      </c>
      <c r="B502" s="122" t="s">
        <v>1028</v>
      </c>
      <c r="C502" s="117">
        <v>6</v>
      </c>
      <c r="D502" s="117">
        <v>2</v>
      </c>
      <c r="G502" s="138">
        <v>527.55</v>
      </c>
    </row>
    <row r="503" spans="1:7" ht="12.75">
      <c r="A503" s="117" t="s">
        <v>991</v>
      </c>
      <c r="B503" s="122" t="s">
        <v>1003</v>
      </c>
      <c r="C503" s="117">
        <v>0.9</v>
      </c>
      <c r="D503" s="117">
        <v>14</v>
      </c>
      <c r="G503" s="138">
        <v>92.53</v>
      </c>
    </row>
    <row r="504" spans="1:7" ht="12.75">
      <c r="A504" s="117" t="s">
        <v>991</v>
      </c>
      <c r="B504" s="122" t="s">
        <v>1003</v>
      </c>
      <c r="C504" s="117">
        <v>1.9</v>
      </c>
      <c r="D504" s="117">
        <v>6</v>
      </c>
      <c r="G504" s="138">
        <v>186.77</v>
      </c>
    </row>
    <row r="505" spans="1:7" ht="12.75">
      <c r="A505" s="117" t="s">
        <v>991</v>
      </c>
      <c r="B505" s="122" t="s">
        <v>1003</v>
      </c>
      <c r="C505" s="117">
        <v>2.7</v>
      </c>
      <c r="D505" s="117">
        <v>6</v>
      </c>
      <c r="G505" s="138">
        <v>250.97</v>
      </c>
    </row>
    <row r="506" spans="1:7" ht="12.75">
      <c r="A506" s="117" t="s">
        <v>991</v>
      </c>
      <c r="B506" s="122" t="s">
        <v>1003</v>
      </c>
      <c r="C506" s="117">
        <v>6</v>
      </c>
      <c r="D506" s="117">
        <v>2</v>
      </c>
      <c r="G506" s="138">
        <v>558.05</v>
      </c>
    </row>
    <row r="507" spans="1:7" ht="12.75">
      <c r="A507" s="117" t="s">
        <v>991</v>
      </c>
      <c r="B507" s="122" t="s">
        <v>1004</v>
      </c>
      <c r="C507" s="117">
        <v>0.9</v>
      </c>
      <c r="D507" s="117">
        <v>14</v>
      </c>
      <c r="G507" s="138">
        <v>93.95</v>
      </c>
    </row>
    <row r="508" spans="1:7" ht="12.75">
      <c r="A508" s="117" t="s">
        <v>991</v>
      </c>
      <c r="B508" s="122" t="s">
        <v>1004</v>
      </c>
      <c r="C508" s="117">
        <v>1.9</v>
      </c>
      <c r="D508" s="117">
        <v>6</v>
      </c>
      <c r="G508" s="138">
        <v>189.23</v>
      </c>
    </row>
    <row r="509" spans="1:7" ht="12.75">
      <c r="A509" s="117" t="s">
        <v>991</v>
      </c>
      <c r="B509" s="122" t="s">
        <v>1004</v>
      </c>
      <c r="C509" s="117">
        <v>2.7</v>
      </c>
      <c r="D509" s="117">
        <v>6</v>
      </c>
      <c r="G509" s="138">
        <v>254.43</v>
      </c>
    </row>
    <row r="510" spans="1:7" ht="12.75">
      <c r="A510" s="117" t="s">
        <v>991</v>
      </c>
      <c r="B510" s="122" t="s">
        <v>1004</v>
      </c>
      <c r="C510" s="117">
        <v>6</v>
      </c>
      <c r="D510" s="117">
        <v>2</v>
      </c>
      <c r="G510" s="138">
        <v>565.75</v>
      </c>
    </row>
    <row r="511" spans="1:7" ht="12.75">
      <c r="A511" s="117" t="s">
        <v>991</v>
      </c>
      <c r="B511" s="122" t="s">
        <v>1005</v>
      </c>
      <c r="C511" s="117">
        <v>0.9</v>
      </c>
      <c r="D511" s="117">
        <v>14</v>
      </c>
      <c r="G511" s="138">
        <v>97.39</v>
      </c>
    </row>
    <row r="512" spans="1:7" ht="12.75">
      <c r="A512" s="117" t="s">
        <v>991</v>
      </c>
      <c r="B512" s="122" t="s">
        <v>1005</v>
      </c>
      <c r="C512" s="117">
        <v>1.9</v>
      </c>
      <c r="D512" s="117">
        <v>6</v>
      </c>
      <c r="G512" s="138">
        <v>196.99</v>
      </c>
    </row>
    <row r="513" spans="1:7" ht="12.75">
      <c r="A513" s="117" t="s">
        <v>991</v>
      </c>
      <c r="B513" s="122" t="s">
        <v>1005</v>
      </c>
      <c r="C513" s="117">
        <v>2.7</v>
      </c>
      <c r="D513" s="117">
        <v>6</v>
      </c>
      <c r="G513" s="138">
        <v>265.49</v>
      </c>
    </row>
    <row r="514" spans="1:7" ht="13.5" thickBot="1">
      <c r="A514" s="124" t="s">
        <v>991</v>
      </c>
      <c r="B514" s="143" t="s">
        <v>1005</v>
      </c>
      <c r="C514" s="124">
        <v>6</v>
      </c>
      <c r="D514" s="124">
        <v>2</v>
      </c>
      <c r="G514" s="145">
        <v>590.41</v>
      </c>
    </row>
  </sheetData>
  <mergeCells count="70">
    <mergeCell ref="A268:B268"/>
    <mergeCell ref="A273:B273"/>
    <mergeCell ref="A275:B275"/>
    <mergeCell ref="A269:B269"/>
    <mergeCell ref="A270:B270"/>
    <mergeCell ref="A271:B271"/>
    <mergeCell ref="A272:B272"/>
    <mergeCell ref="A263:B263"/>
    <mergeCell ref="A264:B264"/>
    <mergeCell ref="A265:B265"/>
    <mergeCell ref="A266:B266"/>
    <mergeCell ref="A251:B251"/>
    <mergeCell ref="A252:B252"/>
    <mergeCell ref="A257:B257"/>
    <mergeCell ref="A258:B258"/>
    <mergeCell ref="A236:B236"/>
    <mergeCell ref="A248:B248"/>
    <mergeCell ref="A249:B249"/>
    <mergeCell ref="A250:B250"/>
    <mergeCell ref="A241:D241"/>
    <mergeCell ref="A1:B1"/>
    <mergeCell ref="C1:F1"/>
    <mergeCell ref="A5:E5"/>
    <mergeCell ref="A6:B6"/>
    <mergeCell ref="A91:E91"/>
    <mergeCell ref="A170:E170"/>
    <mergeCell ref="A194:B194"/>
    <mergeCell ref="A200:B200"/>
    <mergeCell ref="A202:B202"/>
    <mergeCell ref="A203:B203"/>
    <mergeCell ref="A210:B210"/>
    <mergeCell ref="A216:B216"/>
    <mergeCell ref="A279:B279"/>
    <mergeCell ref="A280:B280"/>
    <mergeCell ref="A281:B281"/>
    <mergeCell ref="A224:B224"/>
    <mergeCell ref="A225:B225"/>
    <mergeCell ref="A226:B226"/>
    <mergeCell ref="A228:B228"/>
    <mergeCell ref="A231:B231"/>
    <mergeCell ref="A233:B233"/>
    <mergeCell ref="A235:B235"/>
    <mergeCell ref="A282:B282"/>
    <mergeCell ref="A283:B283"/>
    <mergeCell ref="A284:B284"/>
    <mergeCell ref="A285:B285"/>
    <mergeCell ref="A286:B286"/>
    <mergeCell ref="A287:B287"/>
    <mergeCell ref="A292:B292"/>
    <mergeCell ref="A293:B293"/>
    <mergeCell ref="A304:B304"/>
    <mergeCell ref="A305:B305"/>
    <mergeCell ref="A294:B294"/>
    <mergeCell ref="A299:B299"/>
    <mergeCell ref="A300:B300"/>
    <mergeCell ref="A301:B301"/>
    <mergeCell ref="A302:B302"/>
    <mergeCell ref="A303:B303"/>
    <mergeCell ref="A310:B310"/>
    <mergeCell ref="A311:B311"/>
    <mergeCell ref="A312:B312"/>
    <mergeCell ref="A306:B306"/>
    <mergeCell ref="A307:B307"/>
    <mergeCell ref="A308:B308"/>
    <mergeCell ref="A309:B309"/>
    <mergeCell ref="A320:B320"/>
    <mergeCell ref="A445:J445"/>
    <mergeCell ref="A405:G406"/>
    <mergeCell ref="A382:G382"/>
    <mergeCell ref="A326:D32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F46"/>
  <sheetViews>
    <sheetView workbookViewId="0" topLeftCell="A1">
      <selection activeCell="H12" sqref="H12"/>
    </sheetView>
  </sheetViews>
  <sheetFormatPr defaultColWidth="9.00390625" defaultRowHeight="12.75"/>
  <cols>
    <col min="1" max="1" width="55.125" style="0" customWidth="1"/>
    <col min="6" max="6" width="9.125" style="0" hidden="1" customWidth="1"/>
  </cols>
  <sheetData>
    <row r="1" spans="1:5" s="58" customFormat="1" ht="18">
      <c r="A1" s="214" t="s">
        <v>793</v>
      </c>
      <c r="B1" s="214"/>
      <c r="C1" s="214"/>
      <c r="D1" s="214"/>
      <c r="E1" s="214"/>
    </row>
    <row r="2" spans="1:5" s="27" customFormat="1" ht="39" thickBot="1">
      <c r="A2" s="215" t="s">
        <v>794</v>
      </c>
      <c r="B2" s="215"/>
      <c r="C2" s="31" t="s">
        <v>795</v>
      </c>
      <c r="D2" s="31" t="s">
        <v>707</v>
      </c>
      <c r="E2" s="31" t="s">
        <v>796</v>
      </c>
    </row>
    <row r="3" spans="1:6" ht="12.75">
      <c r="A3" s="216" t="s">
        <v>797</v>
      </c>
      <c r="B3" s="217"/>
      <c r="C3" s="135">
        <v>1</v>
      </c>
      <c r="D3" s="146">
        <v>12</v>
      </c>
      <c r="E3" s="222">
        <v>31.2</v>
      </c>
      <c r="F3" s="223"/>
    </row>
    <row r="4" spans="1:6" ht="12.75">
      <c r="A4" s="218" t="s">
        <v>797</v>
      </c>
      <c r="B4" s="219"/>
      <c r="C4" s="117">
        <v>2</v>
      </c>
      <c r="D4" s="117">
        <v>12</v>
      </c>
      <c r="E4" s="224">
        <v>55.9</v>
      </c>
      <c r="F4" s="225"/>
    </row>
    <row r="5" spans="1:6" ht="12.75">
      <c r="A5" s="218" t="s">
        <v>797</v>
      </c>
      <c r="B5" s="219"/>
      <c r="C5" s="117">
        <v>5</v>
      </c>
      <c r="D5" s="117">
        <v>5</v>
      </c>
      <c r="E5" s="224">
        <v>115.7</v>
      </c>
      <c r="F5" s="225"/>
    </row>
    <row r="6" spans="1:6" ht="12.75">
      <c r="A6" s="218" t="s">
        <v>798</v>
      </c>
      <c r="B6" s="219"/>
      <c r="C6" s="117">
        <v>2</v>
      </c>
      <c r="D6" s="117">
        <v>6</v>
      </c>
      <c r="E6" s="224">
        <v>72.8</v>
      </c>
      <c r="F6" s="225"/>
    </row>
    <row r="7" spans="1:6" ht="12.75">
      <c r="A7" s="218" t="s">
        <v>969</v>
      </c>
      <c r="B7" s="219"/>
      <c r="C7" s="117">
        <v>2</v>
      </c>
      <c r="D7" s="117">
        <v>6</v>
      </c>
      <c r="E7" s="224">
        <v>76.7</v>
      </c>
      <c r="F7" s="225"/>
    </row>
    <row r="8" spans="1:6" ht="12.75">
      <c r="A8" s="218" t="s">
        <v>799</v>
      </c>
      <c r="B8" s="219"/>
      <c r="C8" s="117">
        <v>2</v>
      </c>
      <c r="D8" s="117">
        <v>6</v>
      </c>
      <c r="E8" s="224">
        <v>84.5</v>
      </c>
      <c r="F8" s="225"/>
    </row>
    <row r="9" spans="1:6" ht="12.75">
      <c r="A9" s="218" t="s">
        <v>800</v>
      </c>
      <c r="B9" s="219"/>
      <c r="C9" s="117">
        <v>2</v>
      </c>
      <c r="D9" s="117">
        <v>6</v>
      </c>
      <c r="E9" s="224">
        <v>109.2</v>
      </c>
      <c r="F9" s="225"/>
    </row>
    <row r="10" spans="1:6" ht="12.75">
      <c r="A10" s="218" t="s">
        <v>801</v>
      </c>
      <c r="B10" s="219"/>
      <c r="C10" s="117">
        <v>2</v>
      </c>
      <c r="D10" s="117">
        <v>6</v>
      </c>
      <c r="E10" s="224">
        <v>71.5</v>
      </c>
      <c r="F10" s="225"/>
    </row>
    <row r="11" spans="1:6" ht="12.75">
      <c r="A11" s="218" t="s">
        <v>802</v>
      </c>
      <c r="B11" s="219"/>
      <c r="C11" s="117">
        <v>2</v>
      </c>
      <c r="D11" s="117">
        <v>6</v>
      </c>
      <c r="E11" s="224">
        <v>80.6</v>
      </c>
      <c r="F11" s="225"/>
    </row>
    <row r="12" spans="1:6" ht="12.75">
      <c r="A12" s="218" t="s">
        <v>803</v>
      </c>
      <c r="B12" s="219"/>
      <c r="C12" s="117">
        <v>2</v>
      </c>
      <c r="D12" s="117">
        <v>6</v>
      </c>
      <c r="E12" s="224">
        <v>71.5</v>
      </c>
      <c r="F12" s="225"/>
    </row>
    <row r="13" spans="1:6" ht="12.75">
      <c r="A13" s="218" t="s">
        <v>804</v>
      </c>
      <c r="B13" s="219"/>
      <c r="C13" s="117">
        <v>25</v>
      </c>
      <c r="D13" s="117">
        <v>1</v>
      </c>
      <c r="E13" s="224">
        <v>171.6</v>
      </c>
      <c r="F13" s="225"/>
    </row>
    <row r="14" spans="1:6" ht="12.75">
      <c r="A14" s="218" t="s">
        <v>805</v>
      </c>
      <c r="B14" s="219"/>
      <c r="C14" s="117">
        <v>25</v>
      </c>
      <c r="D14" s="117">
        <v>1</v>
      </c>
      <c r="E14" s="224">
        <v>308.1</v>
      </c>
      <c r="F14" s="225"/>
    </row>
    <row r="15" spans="1:6" ht="15.75">
      <c r="A15" s="218" t="s">
        <v>971</v>
      </c>
      <c r="B15" s="219"/>
      <c r="C15" s="117">
        <v>12</v>
      </c>
      <c r="D15" s="117">
        <v>1</v>
      </c>
      <c r="E15" s="224">
        <v>126.1</v>
      </c>
      <c r="F15" s="225"/>
    </row>
    <row r="16" spans="1:6" ht="15.75">
      <c r="A16" s="218" t="s">
        <v>971</v>
      </c>
      <c r="B16" s="219"/>
      <c r="C16" s="117">
        <v>25</v>
      </c>
      <c r="D16" s="117">
        <v>1</v>
      </c>
      <c r="E16" s="224">
        <v>231.4</v>
      </c>
      <c r="F16" s="225"/>
    </row>
    <row r="17" spans="1:6" ht="15.75">
      <c r="A17" s="218" t="s">
        <v>972</v>
      </c>
      <c r="B17" s="219"/>
      <c r="C17" s="117">
        <v>20</v>
      </c>
      <c r="D17" s="117">
        <v>1</v>
      </c>
      <c r="E17" s="224">
        <v>192.4</v>
      </c>
      <c r="F17" s="225"/>
    </row>
    <row r="18" spans="1:6" ht="12.75">
      <c r="A18" s="218" t="s">
        <v>970</v>
      </c>
      <c r="B18" s="219"/>
      <c r="C18" s="117">
        <v>25</v>
      </c>
      <c r="D18" s="117">
        <v>1</v>
      </c>
      <c r="E18" s="224">
        <v>153.4</v>
      </c>
      <c r="F18" s="225"/>
    </row>
    <row r="19" spans="1:6" ht="12.75">
      <c r="A19" s="218" t="s">
        <v>806</v>
      </c>
      <c r="B19" s="219"/>
      <c r="C19" s="117">
        <v>25</v>
      </c>
      <c r="D19" s="117">
        <v>1</v>
      </c>
      <c r="E19" s="224">
        <v>282.1</v>
      </c>
      <c r="F19" s="225"/>
    </row>
    <row r="20" spans="1:6" ht="12.75">
      <c r="A20" s="218" t="s">
        <v>807</v>
      </c>
      <c r="B20" s="219"/>
      <c r="C20" s="117">
        <v>25</v>
      </c>
      <c r="D20" s="117">
        <v>1</v>
      </c>
      <c r="E20" s="224">
        <v>338</v>
      </c>
      <c r="F20" s="225"/>
    </row>
    <row r="21" spans="1:6" ht="12.75">
      <c r="A21" s="218" t="s">
        <v>808</v>
      </c>
      <c r="B21" s="219"/>
      <c r="C21" s="117">
        <v>25</v>
      </c>
      <c r="D21" s="117">
        <v>1</v>
      </c>
      <c r="E21" s="224">
        <v>171.6</v>
      </c>
      <c r="F21" s="225"/>
    </row>
    <row r="22" spans="1:6" ht="12.75">
      <c r="A22" s="218" t="s">
        <v>809</v>
      </c>
      <c r="B22" s="219"/>
      <c r="C22" s="117">
        <v>25</v>
      </c>
      <c r="D22" s="117">
        <v>1</v>
      </c>
      <c r="E22" s="224">
        <v>253.5</v>
      </c>
      <c r="F22" s="225"/>
    </row>
    <row r="23" spans="1:6" ht="12.75">
      <c r="A23" s="218" t="s">
        <v>810</v>
      </c>
      <c r="B23" s="219"/>
      <c r="C23" s="117">
        <v>25</v>
      </c>
      <c r="D23" s="117">
        <v>1</v>
      </c>
      <c r="E23" s="224">
        <v>148.2</v>
      </c>
      <c r="F23" s="225"/>
    </row>
    <row r="24" spans="1:6" ht="12.75">
      <c r="A24" s="218" t="s">
        <v>811</v>
      </c>
      <c r="B24" s="219"/>
      <c r="C24" s="117">
        <v>12</v>
      </c>
      <c r="D24" s="117">
        <v>1</v>
      </c>
      <c r="E24" s="224">
        <v>106.6</v>
      </c>
      <c r="F24" s="225"/>
    </row>
    <row r="25" spans="1:6" ht="12.75">
      <c r="A25" s="218" t="s">
        <v>811</v>
      </c>
      <c r="B25" s="219"/>
      <c r="C25" s="117">
        <v>25</v>
      </c>
      <c r="D25" s="117">
        <v>1</v>
      </c>
      <c r="E25" s="224">
        <v>189.8</v>
      </c>
      <c r="F25" s="225"/>
    </row>
    <row r="26" spans="1:6" ht="12.75">
      <c r="A26" s="218" t="s">
        <v>812</v>
      </c>
      <c r="B26" s="219"/>
      <c r="C26" s="117">
        <v>15</v>
      </c>
      <c r="D26" s="117">
        <v>1</v>
      </c>
      <c r="E26" s="224">
        <v>149.5</v>
      </c>
      <c r="F26" s="225"/>
    </row>
    <row r="27" spans="1:6" ht="12.75">
      <c r="A27" s="218" t="s">
        <v>812</v>
      </c>
      <c r="B27" s="219"/>
      <c r="C27" s="117">
        <v>30</v>
      </c>
      <c r="D27" s="117">
        <v>1</v>
      </c>
      <c r="E27" s="224">
        <v>286</v>
      </c>
      <c r="F27" s="225"/>
    </row>
    <row r="28" spans="1:6" ht="12.75">
      <c r="A28" s="218" t="s">
        <v>813</v>
      </c>
      <c r="B28" s="219"/>
      <c r="C28" s="117">
        <v>4</v>
      </c>
      <c r="D28" s="117">
        <v>6</v>
      </c>
      <c r="E28" s="224">
        <v>79.69</v>
      </c>
      <c r="F28" s="225"/>
    </row>
    <row r="29" spans="1:6" ht="12.75">
      <c r="A29" s="218" t="s">
        <v>813</v>
      </c>
      <c r="B29" s="219"/>
      <c r="C29" s="117">
        <v>7</v>
      </c>
      <c r="D29" s="117">
        <v>1</v>
      </c>
      <c r="E29" s="224">
        <v>110.5</v>
      </c>
      <c r="F29" s="225"/>
    </row>
    <row r="30" spans="1:6" ht="12.75">
      <c r="A30" s="218" t="s">
        <v>813</v>
      </c>
      <c r="B30" s="219"/>
      <c r="C30" s="117">
        <v>15</v>
      </c>
      <c r="D30" s="117">
        <v>1</v>
      </c>
      <c r="E30" s="224">
        <v>192.4</v>
      </c>
      <c r="F30" s="225"/>
    </row>
    <row r="31" spans="1:6" ht="12.75">
      <c r="A31" s="218" t="s">
        <v>814</v>
      </c>
      <c r="B31" s="219"/>
      <c r="C31" s="117">
        <v>4</v>
      </c>
      <c r="D31" s="117">
        <v>9</v>
      </c>
      <c r="E31" s="224">
        <v>87.75</v>
      </c>
      <c r="F31" s="225"/>
    </row>
    <row r="32" spans="1:6" ht="12.75">
      <c r="A32" s="218" t="s">
        <v>814</v>
      </c>
      <c r="B32" s="219"/>
      <c r="C32" s="117">
        <v>7</v>
      </c>
      <c r="D32" s="117">
        <v>1</v>
      </c>
      <c r="E32" s="224">
        <v>119.6</v>
      </c>
      <c r="F32" s="225"/>
    </row>
    <row r="33" spans="1:6" ht="12.75">
      <c r="A33" s="218" t="s">
        <v>814</v>
      </c>
      <c r="B33" s="219"/>
      <c r="C33" s="117">
        <v>18</v>
      </c>
      <c r="D33" s="117">
        <v>1</v>
      </c>
      <c r="E33" s="224">
        <v>275.6</v>
      </c>
      <c r="F33" s="225"/>
    </row>
    <row r="34" spans="1:6" ht="12.75">
      <c r="A34" s="218" t="s">
        <v>815</v>
      </c>
      <c r="B34" s="219"/>
      <c r="C34" s="117">
        <v>4</v>
      </c>
      <c r="D34" s="117">
        <v>6</v>
      </c>
      <c r="E34" s="224">
        <v>85.8</v>
      </c>
      <c r="F34" s="225"/>
    </row>
    <row r="35" spans="1:6" ht="12.75">
      <c r="A35" s="218" t="s">
        <v>815</v>
      </c>
      <c r="B35" s="219"/>
      <c r="C35" s="117">
        <v>7</v>
      </c>
      <c r="D35" s="117">
        <v>1</v>
      </c>
      <c r="E35" s="224">
        <v>119.6</v>
      </c>
      <c r="F35" s="225"/>
    </row>
    <row r="36" spans="1:6" ht="12.75">
      <c r="A36" s="218" t="s">
        <v>815</v>
      </c>
      <c r="B36" s="219"/>
      <c r="C36" s="117">
        <v>15</v>
      </c>
      <c r="D36" s="117">
        <v>1</v>
      </c>
      <c r="E36" s="224">
        <v>257.4</v>
      </c>
      <c r="F36" s="225"/>
    </row>
    <row r="37" spans="1:6" ht="12.75">
      <c r="A37" s="218" t="s">
        <v>816</v>
      </c>
      <c r="B37" s="219"/>
      <c r="C37" s="117">
        <v>5</v>
      </c>
      <c r="D37" s="117">
        <v>1</v>
      </c>
      <c r="E37" s="224">
        <v>84.5</v>
      </c>
      <c r="F37" s="225"/>
    </row>
    <row r="38" spans="1:6" ht="12.75">
      <c r="A38" s="218" t="s">
        <v>816</v>
      </c>
      <c r="B38" s="219"/>
      <c r="C38" s="117">
        <v>8</v>
      </c>
      <c r="D38" s="117">
        <v>1</v>
      </c>
      <c r="E38" s="224">
        <v>131.3</v>
      </c>
      <c r="F38" s="225"/>
    </row>
    <row r="39" spans="1:6" ht="12.75">
      <c r="A39" s="218" t="s">
        <v>816</v>
      </c>
      <c r="B39" s="219"/>
      <c r="C39" s="117">
        <v>20</v>
      </c>
      <c r="D39" s="117">
        <v>1</v>
      </c>
      <c r="E39" s="224">
        <v>301.6</v>
      </c>
      <c r="F39" s="225"/>
    </row>
    <row r="40" spans="1:6" ht="12.75">
      <c r="A40" s="218" t="s">
        <v>817</v>
      </c>
      <c r="B40" s="219"/>
      <c r="C40" s="117">
        <v>25</v>
      </c>
      <c r="D40" s="117">
        <v>1</v>
      </c>
      <c r="E40" s="224">
        <v>159.9</v>
      </c>
      <c r="F40" s="225"/>
    </row>
    <row r="41" spans="1:6" ht="12.75">
      <c r="A41" s="218" t="s">
        <v>818</v>
      </c>
      <c r="B41" s="219"/>
      <c r="C41" s="117">
        <v>6.5</v>
      </c>
      <c r="D41" s="117">
        <v>1</v>
      </c>
      <c r="E41" s="224">
        <v>72.8</v>
      </c>
      <c r="F41" s="225"/>
    </row>
    <row r="42" spans="1:6" ht="12.75">
      <c r="A42" s="218" t="s">
        <v>818</v>
      </c>
      <c r="B42" s="219"/>
      <c r="C42" s="117">
        <v>12</v>
      </c>
      <c r="D42" s="117">
        <v>1</v>
      </c>
      <c r="E42" s="224">
        <v>102.7</v>
      </c>
      <c r="F42" s="225"/>
    </row>
    <row r="43" spans="1:6" ht="12.75">
      <c r="A43" s="218" t="s">
        <v>818</v>
      </c>
      <c r="B43" s="219"/>
      <c r="C43" s="117">
        <v>25</v>
      </c>
      <c r="D43" s="117">
        <v>1</v>
      </c>
      <c r="E43" s="224">
        <v>184.6</v>
      </c>
      <c r="F43" s="225"/>
    </row>
    <row r="44" spans="1:6" ht="12.75">
      <c r="A44" s="218" t="s">
        <v>819</v>
      </c>
      <c r="B44" s="219"/>
      <c r="C44" s="117">
        <v>6</v>
      </c>
      <c r="D44" s="117">
        <v>1</v>
      </c>
      <c r="E44" s="224">
        <v>80.6</v>
      </c>
      <c r="F44" s="225"/>
    </row>
    <row r="45" spans="1:6" ht="12.75">
      <c r="A45" s="218" t="s">
        <v>819</v>
      </c>
      <c r="B45" s="219"/>
      <c r="C45" s="117">
        <v>12</v>
      </c>
      <c r="D45" s="117">
        <v>1</v>
      </c>
      <c r="E45" s="224">
        <v>124.8</v>
      </c>
      <c r="F45" s="225"/>
    </row>
    <row r="46" spans="1:6" ht="13.5" thickBot="1">
      <c r="A46" s="220" t="s">
        <v>819</v>
      </c>
      <c r="B46" s="221"/>
      <c r="C46" s="124">
        <v>25</v>
      </c>
      <c r="D46" s="124">
        <v>1</v>
      </c>
      <c r="E46" s="226">
        <v>234</v>
      </c>
      <c r="F46" s="227"/>
    </row>
  </sheetData>
  <mergeCells count="90">
    <mergeCell ref="E43:F43"/>
    <mergeCell ref="E44:F44"/>
    <mergeCell ref="E45:F45"/>
    <mergeCell ref="E46:F46"/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7:F17"/>
    <mergeCell ref="E18:F18"/>
    <mergeCell ref="E11:F11"/>
    <mergeCell ref="E12:F12"/>
    <mergeCell ref="E13:F13"/>
    <mergeCell ref="E14:F14"/>
    <mergeCell ref="A45:B45"/>
    <mergeCell ref="A46:B46"/>
    <mergeCell ref="E3:F3"/>
    <mergeCell ref="E4:F4"/>
    <mergeCell ref="E5:F5"/>
    <mergeCell ref="E6:F6"/>
    <mergeCell ref="E7:F7"/>
    <mergeCell ref="E8:F8"/>
    <mergeCell ref="E9:F9"/>
    <mergeCell ref="E10:F10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1:E1"/>
    <mergeCell ref="A2:B2"/>
    <mergeCell ref="A3:B3"/>
    <mergeCell ref="A4:B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КАМИЛА</dc:creator>
  <cp:keywords/>
  <dc:description/>
  <cp:lastModifiedBy>Олег</cp:lastModifiedBy>
  <dcterms:created xsi:type="dcterms:W3CDTF">2009-03-17T10:48:41Z</dcterms:created>
  <dcterms:modified xsi:type="dcterms:W3CDTF">2011-07-05T07:33:35Z</dcterms:modified>
  <cp:category/>
  <cp:version/>
  <cp:contentType/>
  <cp:contentStatus/>
</cp:coreProperties>
</file>