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75" activeTab="0"/>
  </bookViews>
  <sheets>
    <sheet name="04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<sst xmlns="http://schemas.openxmlformats.org/spreadsheetml/2006/main" count="36" uniqueCount="14">
  <si>
    <t>Стоимость работ по изготовлению и монтажу зданий арочного типа</t>
  </si>
  <si>
    <t>№</t>
  </si>
  <si>
    <t>длина</t>
  </si>
  <si>
    <t>Стоимость холодного здания / ширина</t>
  </si>
  <si>
    <t>пп</t>
  </si>
  <si>
    <t>L(м)</t>
  </si>
  <si>
    <t>13 метров</t>
  </si>
  <si>
    <t>16 метров</t>
  </si>
  <si>
    <t>18 метров</t>
  </si>
  <si>
    <t>комплект</t>
  </si>
  <si>
    <t>монтаж</t>
  </si>
  <si>
    <t>ВСЕГО</t>
  </si>
  <si>
    <t>Стоимость утепленного здания / ширина</t>
  </si>
  <si>
    <t>Телефоны 8(3812) 340662; 89509539833.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</si>
</sst>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2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1" fontId="6" fillId="33" borderId="12" xfId="0" applyNumberFormat="1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33" borderId="19" xfId="0" applyNumberFormat="1" applyFont="1" applyFill="1" applyBorder="1" applyAlignment="1">
      <alignment horizontal="centerContinuous"/>
    </xf>
    <xf numFmtId="1" fontId="1" fillId="33" borderId="16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" fillId="0" borderId="27" xfId="0" applyFont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1" fontId="1" fillId="33" borderId="24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42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3;&#1043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5;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5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.т"/>
      <sheetName val="Сб.х"/>
      <sheetName val="Мт"/>
      <sheetName val="Мх"/>
      <sheetName val="Дт"/>
      <sheetName val="Дх"/>
      <sheetName val="Кт"/>
      <sheetName val="Кх"/>
      <sheetName val="Ст.т"/>
      <sheetName val="Ст х"/>
      <sheetName val="СМТ"/>
      <sheetName val="СМХ"/>
      <sheetName val="СВТ"/>
      <sheetName val="СВХ"/>
      <sheetName val="Лист1"/>
    </sheetNames>
    <sheetDataSet>
      <sheetData sheetId="12">
        <row r="24">
          <cell r="D24">
            <v>1283657.791656047</v>
          </cell>
          <cell r="E24">
            <v>1425482.809483603</v>
          </cell>
          <cell r="F24">
            <v>1567307.8273111586</v>
          </cell>
          <cell r="G24">
            <v>1709734.7891727148</v>
          </cell>
          <cell r="H24">
            <v>1850957.862966271</v>
          </cell>
          <cell r="I24">
            <v>1993986.7688618265</v>
          </cell>
          <cell r="J24">
            <v>2134607.8986213817</v>
          </cell>
          <cell r="K24">
            <v>2278238.7485509375</v>
          </cell>
          <cell r="L24">
            <v>2418257.9342764933</v>
          </cell>
          <cell r="M24">
            <v>2562490.72824005</v>
          </cell>
          <cell r="N24">
            <v>2701907.9699316043</v>
          </cell>
          <cell r="O24">
            <v>2846742.707929161</v>
          </cell>
          <cell r="P24">
            <v>2985558.0055867173</v>
          </cell>
          <cell r="Q24">
            <v>3130994.687618273</v>
          </cell>
          <cell r="R24">
            <v>3269208.0412418284</v>
          </cell>
        </row>
      </sheetData>
      <sheetData sheetId="13">
        <row r="24">
          <cell r="D24">
            <v>1063171.7598126358</v>
          </cell>
          <cell r="E24">
            <v>1171950.1175694545</v>
          </cell>
          <cell r="F24">
            <v>1280728.475326273</v>
          </cell>
          <cell r="G24">
            <v>1390133.0664730922</v>
          </cell>
          <cell r="H24">
            <v>1498285.1908399109</v>
          </cell>
          <cell r="I24">
            <v>1608316.0153767297</v>
          </cell>
          <cell r="J24">
            <v>1715841.9063535484</v>
          </cell>
          <cell r="K24">
            <v>1826498.9642803674</v>
          </cell>
          <cell r="L24">
            <v>1933398.6218671862</v>
          </cell>
          <cell r="M24">
            <v>2044681.9131840044</v>
          </cell>
          <cell r="N24">
            <v>2150955.3373808237</v>
          </cell>
          <cell r="O24">
            <v>2262864.8620876423</v>
          </cell>
          <cell r="P24">
            <v>2368512.052894461</v>
          </cell>
          <cell r="Q24">
            <v>2481047.81099128</v>
          </cell>
          <cell r="R24">
            <v>2586068.7684080987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т"/>
      <sheetName val="Сб.х"/>
      <sheetName val="Мт"/>
      <sheetName val="Мх"/>
      <sheetName val="Дт"/>
      <sheetName val="Дх"/>
      <sheetName val="Кт"/>
      <sheetName val="Кх"/>
      <sheetName val="Ст.т"/>
      <sheetName val="Ст х"/>
      <sheetName val="См.изг."/>
      <sheetName val="СВТ"/>
      <sheetName val="СВХ"/>
      <sheetName val="Лист1"/>
    </sheetNames>
    <sheetDataSet>
      <sheetData sheetId="11">
        <row r="24">
          <cell r="D24">
            <v>1454475.471095588</v>
          </cell>
          <cell r="E24">
            <v>1613387.8168980342</v>
          </cell>
          <cell r="F24">
            <v>1771703.8239024805</v>
          </cell>
          <cell r="G24">
            <v>1931212.5085029267</v>
          </cell>
          <cell r="H24">
            <v>2088932.1767093728</v>
          </cell>
          <cell r="I24">
            <v>2249037.2001078194</v>
          </cell>
          <cell r="J24">
            <v>2406160.5295162643</v>
          </cell>
          <cell r="K24">
            <v>2566861.8917127107</v>
          </cell>
          <cell r="L24">
            <v>2723388.8823231575</v>
          </cell>
          <cell r="M24">
            <v>2884686.583317604</v>
          </cell>
          <cell r="N24">
            <v>3040617.2351300493</v>
          </cell>
          <cell r="O24">
            <v>3202511.274922496</v>
          </cell>
          <cell r="P24">
            <v>3357845.5879369415</v>
          </cell>
          <cell r="Q24">
            <v>3520335.966527388</v>
          </cell>
          <cell r="R24">
            <v>3675073.9407438324</v>
          </cell>
        </row>
      </sheetData>
      <sheetData sheetId="12">
        <row r="24">
          <cell r="D24">
            <v>1231850.5218386848</v>
          </cell>
          <cell r="E24">
            <v>1363752.4619253706</v>
          </cell>
          <cell r="F24">
            <v>1491705.924335157</v>
          </cell>
          <cell r="G24">
            <v>1618656.9507313431</v>
          </cell>
          <cell r="H24">
            <v>1746610.413141129</v>
          </cell>
          <cell r="I24">
            <v>1873561.439537315</v>
          </cell>
          <cell r="J24">
            <v>2001514.901947101</v>
          </cell>
          <cell r="K24">
            <v>2128465.928343287</v>
          </cell>
          <cell r="L24">
            <v>2256419.390753074</v>
          </cell>
          <cell r="M24">
            <v>2383370.4171492597</v>
          </cell>
          <cell r="N24">
            <v>2511323.8795590457</v>
          </cell>
          <cell r="O24">
            <v>2638274.9059552317</v>
          </cell>
          <cell r="P24">
            <v>2766228.368365018</v>
          </cell>
          <cell r="Q24">
            <v>2893179.3947612047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.т"/>
      <sheetName val="Сб.х"/>
      <sheetName val="Мт"/>
      <sheetName val="Мх"/>
      <sheetName val="Дт"/>
      <sheetName val="Дх"/>
      <sheetName val="Кт"/>
      <sheetName val="Кх"/>
      <sheetName val="Ст.т"/>
      <sheetName val="Ст х"/>
      <sheetName val="См.изг."/>
      <sheetName val="СВТ"/>
      <sheetName val="СВХ"/>
      <sheetName val="Лист1"/>
    </sheetNames>
    <sheetDataSet>
      <sheetData sheetId="11">
        <row r="24">
          <cell r="D24">
            <v>2192047.954980572</v>
          </cell>
          <cell r="E24">
            <v>2072936.6657095242</v>
          </cell>
          <cell r="F24">
            <v>2275030.782731172</v>
          </cell>
          <cell r="G24">
            <v>2479194.1020803214</v>
          </cell>
          <cell r="H24">
            <v>2680549.21827072</v>
          </cell>
          <cell r="I24">
            <v>2885451.5384511193</v>
          </cell>
          <cell r="J24">
            <v>3086067.6538102683</v>
          </cell>
          <cell r="K24">
            <v>3291708.974821918</v>
          </cell>
          <cell r="L24">
            <v>3491586.0893498156</v>
          </cell>
          <cell r="M24">
            <v>3697966.411192716</v>
          </cell>
          <cell r="N24">
            <v>3897104.5248893644</v>
          </cell>
          <cell r="O24">
            <v>4104223.8475635126</v>
          </cell>
          <cell r="P24">
            <v>4302622.960428912</v>
          </cell>
          <cell r="Q24">
            <v>4510481.28393431</v>
          </cell>
          <cell r="R24">
            <v>4708141.3959684605</v>
          </cell>
        </row>
      </sheetData>
      <sheetData sheetId="12">
        <row r="24">
          <cell r="D24">
            <v>1278938.8026327908</v>
          </cell>
          <cell r="E24">
            <v>1431714.5065075764</v>
          </cell>
          <cell r="F24">
            <v>1565508.006523277</v>
          </cell>
          <cell r="G24">
            <v>1701054.960030977</v>
          </cell>
          <cell r="H24">
            <v>1834222.2266566777</v>
          </cell>
          <cell r="I24">
            <v>1970395.4135543783</v>
          </cell>
          <cell r="J24">
            <v>2102936.4467900787</v>
          </cell>
          <cell r="K24">
            <v>2239735.8670777795</v>
          </cell>
          <cell r="L24">
            <v>2371650.6669234796</v>
          </cell>
          <cell r="M24">
            <v>2509076.3206011793</v>
          </cell>
          <cell r="N24">
            <v>2640364.88705688</v>
          </cell>
          <cell r="O24">
            <v>2778416.7741245804</v>
          </cell>
          <cell r="P24">
            <v>2909079.107190281</v>
          </cell>
          <cell r="Q24">
            <v>3047757.227647981</v>
          </cell>
          <cell r="R24">
            <v>3177793.3273236817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5">
      <selection activeCell="I47" sqref="I47"/>
    </sheetView>
  </sheetViews>
  <sheetFormatPr defaultColWidth="9.00390625" defaultRowHeight="12.75"/>
  <cols>
    <col min="1" max="1" width="3.75390625" style="23" customWidth="1"/>
    <col min="2" max="2" width="6.25390625" style="23" customWidth="1"/>
    <col min="3" max="4" width="12.75390625" style="23" customWidth="1"/>
    <col min="5" max="5" width="12.75390625" style="55" customWidth="1"/>
    <col min="6" max="11" width="12.75390625" style="23" customWidth="1"/>
    <col min="12" max="12" width="15.25390625" style="23" customWidth="1"/>
    <col min="13" max="16384" width="9.125" style="23" customWidth="1"/>
  </cols>
  <sheetData>
    <row r="1" spans="1:11" s="4" customFormat="1" ht="15">
      <c r="A1" s="1" t="s">
        <v>0</v>
      </c>
      <c r="B1" s="2"/>
      <c r="C1" s="2"/>
      <c r="D1" s="2"/>
      <c r="E1" s="3"/>
      <c r="F1" s="2"/>
      <c r="G1" s="2"/>
      <c r="H1" s="3"/>
      <c r="I1" s="2"/>
      <c r="J1" s="2"/>
      <c r="K1" s="2"/>
    </row>
    <row r="2" spans="1:11" s="4" customFormat="1" ht="18.75" customHeight="1">
      <c r="A2" s="1"/>
      <c r="B2" s="2"/>
      <c r="C2" s="2"/>
      <c r="D2" s="2"/>
      <c r="E2" s="3"/>
      <c r="F2" s="2"/>
      <c r="G2" s="2"/>
      <c r="H2" s="3"/>
      <c r="I2" s="2"/>
      <c r="J2" s="2"/>
      <c r="K2" s="2"/>
    </row>
    <row r="3" spans="1:11" s="4" customFormat="1" ht="18.75" customHeight="1" thickBot="1">
      <c r="A3" s="1"/>
      <c r="B3" s="2"/>
      <c r="C3" s="2"/>
      <c r="D3" s="2"/>
      <c r="E3" s="3"/>
      <c r="F3" s="2"/>
      <c r="G3" s="2"/>
      <c r="H3" s="3"/>
      <c r="I3" s="2"/>
      <c r="J3" s="2"/>
      <c r="K3" s="2"/>
    </row>
    <row r="4" spans="1:11" s="11" customFormat="1" ht="15.75" thickBot="1">
      <c r="A4" s="5" t="s">
        <v>1</v>
      </c>
      <c r="B4" s="6" t="s">
        <v>2</v>
      </c>
      <c r="C4" s="7" t="s">
        <v>3</v>
      </c>
      <c r="D4" s="8"/>
      <c r="E4" s="9"/>
      <c r="F4" s="8"/>
      <c r="G4" s="8"/>
      <c r="H4" s="9"/>
      <c r="I4" s="8"/>
      <c r="J4" s="8"/>
      <c r="K4" s="10"/>
    </row>
    <row r="5" spans="1:11" s="11" customFormat="1" ht="15.75" thickBot="1">
      <c r="A5" s="12" t="s">
        <v>4</v>
      </c>
      <c r="B5" s="13" t="s">
        <v>5</v>
      </c>
      <c r="C5" s="7" t="s">
        <v>6</v>
      </c>
      <c r="D5" s="8"/>
      <c r="E5" s="14"/>
      <c r="F5" s="7" t="s">
        <v>7</v>
      </c>
      <c r="G5" s="8"/>
      <c r="H5" s="14"/>
      <c r="I5" s="7" t="s">
        <v>8</v>
      </c>
      <c r="J5" s="8"/>
      <c r="K5" s="14"/>
    </row>
    <row r="6" spans="1:11" s="11" customFormat="1" ht="15.75" thickBot="1">
      <c r="A6" s="15"/>
      <c r="B6" s="13"/>
      <c r="C6" s="6" t="s">
        <v>9</v>
      </c>
      <c r="D6" s="16" t="s">
        <v>10</v>
      </c>
      <c r="E6" s="17" t="s">
        <v>11</v>
      </c>
      <c r="F6" s="6" t="s">
        <v>9</v>
      </c>
      <c r="G6" s="6" t="s">
        <v>10</v>
      </c>
      <c r="H6" s="17" t="s">
        <v>11</v>
      </c>
      <c r="I6" s="6" t="s">
        <v>9</v>
      </c>
      <c r="J6" s="6" t="s">
        <v>10</v>
      </c>
      <c r="K6" s="17" t="s">
        <v>11</v>
      </c>
    </row>
    <row r="7" spans="1:11" ht="12.75">
      <c r="A7" s="18">
        <v>1</v>
      </c>
      <c r="B7" s="18">
        <v>15</v>
      </c>
      <c r="C7" s="19">
        <f>E7-D7</f>
        <v>744426.8536035374</v>
      </c>
      <c r="D7" s="20">
        <f>E7*22%</f>
        <v>209966.5484522798</v>
      </c>
      <c r="E7" s="21">
        <f>E8*2-E9</f>
        <v>954393.4020558172</v>
      </c>
      <c r="F7" s="19">
        <f>H7-G7</f>
        <v>857959.8937665592</v>
      </c>
      <c r="G7" s="22">
        <f>H7*22%</f>
        <v>241988.68798543978</v>
      </c>
      <c r="H7" s="21">
        <f>H8*2-H9</f>
        <v>1099948.581751999</v>
      </c>
      <c r="I7" s="19">
        <f>K7-J7</f>
        <v>878407.217031244</v>
      </c>
      <c r="J7" s="22">
        <f>K7*22%</f>
        <v>247755.88172676112</v>
      </c>
      <c r="K7" s="21">
        <f>K8*2-K9</f>
        <v>1126163.098758005</v>
      </c>
    </row>
    <row r="8" spans="1:11" ht="12.75">
      <c r="A8" s="24">
        <v>2</v>
      </c>
      <c r="B8" s="24">
        <v>18</v>
      </c>
      <c r="C8" s="25">
        <f aca="true" t="shared" si="0" ref="C8:C22">E8-D8</f>
        <v>829273.9726538559</v>
      </c>
      <c r="D8" s="26">
        <f aca="true" t="shared" si="1" ref="D8:D22">E8*22%</f>
        <v>233897.7871587799</v>
      </c>
      <c r="E8" s="27">
        <f>'[1]СВХ'!$D$24</f>
        <v>1063171.7598126358</v>
      </c>
      <c r="F8" s="25">
        <f aca="true" t="shared" si="2" ref="F8:F22">H8-G8</f>
        <v>960843.4070341741</v>
      </c>
      <c r="G8" s="28">
        <f aca="true" t="shared" si="3" ref="G8:G22">H8*22%</f>
        <v>271007.11480451067</v>
      </c>
      <c r="H8" s="27">
        <f>'[2]СВХ'!$D$24</f>
        <v>1231850.5218386848</v>
      </c>
      <c r="I8" s="25">
        <f aca="true" t="shared" si="4" ref="I8:I22">K8-J8</f>
        <v>997572.2660535767</v>
      </c>
      <c r="J8" s="28">
        <f aca="true" t="shared" si="5" ref="J8:J22">K8*22%</f>
        <v>281366.536579214</v>
      </c>
      <c r="K8" s="27">
        <f>'[3]СВХ'!$D$24</f>
        <v>1278938.8026327908</v>
      </c>
    </row>
    <row r="9" spans="1:11" ht="12.75">
      <c r="A9" s="24">
        <v>3</v>
      </c>
      <c r="B9" s="24">
        <v>21</v>
      </c>
      <c r="C9" s="25">
        <f t="shared" si="0"/>
        <v>914121.0917041745</v>
      </c>
      <c r="D9" s="26">
        <f t="shared" si="1"/>
        <v>257829.02586527998</v>
      </c>
      <c r="E9" s="27">
        <f>'[1]СВХ'!$E$24</f>
        <v>1171950.1175694545</v>
      </c>
      <c r="F9" s="25">
        <f t="shared" si="2"/>
        <v>1063726.920301789</v>
      </c>
      <c r="G9" s="28">
        <f t="shared" si="3"/>
        <v>300025.54162358155</v>
      </c>
      <c r="H9" s="27">
        <f>'[2]СВХ'!$E$24</f>
        <v>1363752.4619253706</v>
      </c>
      <c r="I9" s="25">
        <f t="shared" si="4"/>
        <v>1116737.3150759097</v>
      </c>
      <c r="J9" s="28">
        <f t="shared" si="5"/>
        <v>314977.19143166684</v>
      </c>
      <c r="K9" s="27">
        <f>'[3]СВХ'!$E$24</f>
        <v>1431714.5065075764</v>
      </c>
    </row>
    <row r="10" spans="1:11" ht="12.75">
      <c r="A10" s="24">
        <v>4</v>
      </c>
      <c r="B10" s="24">
        <v>24</v>
      </c>
      <c r="C10" s="25">
        <f t="shared" si="0"/>
        <v>998968.2107544928</v>
      </c>
      <c r="D10" s="26">
        <f t="shared" si="1"/>
        <v>281760.26457178005</v>
      </c>
      <c r="E10" s="27">
        <f>'[1]СВХ'!$F$24</f>
        <v>1280728.475326273</v>
      </c>
      <c r="F10" s="25">
        <f t="shared" si="2"/>
        <v>1163530.6209814225</v>
      </c>
      <c r="G10" s="28">
        <f t="shared" si="3"/>
        <v>328175.30335373455</v>
      </c>
      <c r="H10" s="27">
        <f>'[2]СВХ'!$F$24</f>
        <v>1491705.924335157</v>
      </c>
      <c r="I10" s="25">
        <f t="shared" si="4"/>
        <v>1221096.2450881558</v>
      </c>
      <c r="J10" s="28">
        <f t="shared" si="5"/>
        <v>344411.76143512095</v>
      </c>
      <c r="K10" s="27">
        <f>'[3]СВХ'!$F$24</f>
        <v>1565508.006523277</v>
      </c>
    </row>
    <row r="11" spans="1:11" ht="12.75">
      <c r="A11" s="24">
        <v>5</v>
      </c>
      <c r="B11" s="24">
        <v>27</v>
      </c>
      <c r="C11" s="25">
        <f t="shared" si="0"/>
        <v>1084303.791849012</v>
      </c>
      <c r="D11" s="26">
        <f t="shared" si="1"/>
        <v>305829.2746240803</v>
      </c>
      <c r="E11" s="27">
        <f>'[1]СВХ'!$G$24</f>
        <v>1390133.0664730922</v>
      </c>
      <c r="F11" s="25">
        <f t="shared" si="2"/>
        <v>1262552.4215704477</v>
      </c>
      <c r="G11" s="28">
        <f t="shared" si="3"/>
        <v>356104.5291608955</v>
      </c>
      <c r="H11" s="27">
        <f>'[2]СВХ'!$G$24</f>
        <v>1618656.9507313431</v>
      </c>
      <c r="I11" s="25">
        <f t="shared" si="4"/>
        <v>1326822.868824162</v>
      </c>
      <c r="J11" s="28">
        <f t="shared" si="5"/>
        <v>374232.0912068149</v>
      </c>
      <c r="K11" s="27">
        <f>'[3]СВХ'!$G$24</f>
        <v>1701054.960030977</v>
      </c>
    </row>
    <row r="12" spans="1:11" s="35" customFormat="1" ht="15.75">
      <c r="A12" s="29">
        <v>6</v>
      </c>
      <c r="B12" s="29">
        <v>30</v>
      </c>
      <c r="C12" s="30">
        <f t="shared" si="0"/>
        <v>1168662.4488551305</v>
      </c>
      <c r="D12" s="31">
        <f t="shared" si="1"/>
        <v>329622.7419847804</v>
      </c>
      <c r="E12" s="32">
        <f>'[1]СВХ'!$H$24</f>
        <v>1498285.1908399109</v>
      </c>
      <c r="F12" s="30">
        <f t="shared" si="2"/>
        <v>1362356.1222500806</v>
      </c>
      <c r="G12" s="33">
        <f t="shared" si="3"/>
        <v>384254.2908910484</v>
      </c>
      <c r="H12" s="34">
        <f>'[2]СВХ'!$H$24</f>
        <v>1746610.413141129</v>
      </c>
      <c r="I12" s="30">
        <f t="shared" si="4"/>
        <v>1430693.3367922087</v>
      </c>
      <c r="J12" s="33">
        <f t="shared" si="5"/>
        <v>403528.88986446906</v>
      </c>
      <c r="K12" s="34">
        <f>'[3]СВХ'!$H$24</f>
        <v>1834222.2266566777</v>
      </c>
    </row>
    <row r="13" spans="1:11" ht="12.75">
      <c r="A13" s="24">
        <v>7</v>
      </c>
      <c r="B13" s="24">
        <v>33</v>
      </c>
      <c r="C13" s="25">
        <f t="shared" si="0"/>
        <v>1254486.4919938492</v>
      </c>
      <c r="D13" s="26">
        <f t="shared" si="1"/>
        <v>353829.52338288055</v>
      </c>
      <c r="E13" s="27">
        <f>'[1]СВХ'!$I$24</f>
        <v>1608316.0153767297</v>
      </c>
      <c r="F13" s="25">
        <f t="shared" si="2"/>
        <v>1461377.9228391056</v>
      </c>
      <c r="G13" s="28">
        <f t="shared" si="3"/>
        <v>412183.5166982093</v>
      </c>
      <c r="H13" s="27">
        <f>'[2]СВХ'!$I$24</f>
        <v>1873561.439537315</v>
      </c>
      <c r="I13" s="25">
        <f t="shared" si="4"/>
        <v>1536908.422572415</v>
      </c>
      <c r="J13" s="28">
        <f t="shared" si="5"/>
        <v>433486.99098196323</v>
      </c>
      <c r="K13" s="27">
        <f>'[3]СВХ'!$I$24</f>
        <v>1970395.4135543783</v>
      </c>
    </row>
    <row r="14" spans="1:11" ht="12.75">
      <c r="A14" s="24">
        <v>8</v>
      </c>
      <c r="B14" s="24">
        <v>36</v>
      </c>
      <c r="C14" s="25">
        <f t="shared" si="0"/>
        <v>1338356.6869557677</v>
      </c>
      <c r="D14" s="26">
        <f t="shared" si="1"/>
        <v>377485.21939778066</v>
      </c>
      <c r="E14" s="27">
        <f>'[1]СВХ'!$J$24</f>
        <v>1715841.9063535484</v>
      </c>
      <c r="F14" s="25">
        <f t="shared" si="2"/>
        <v>1561181.623518739</v>
      </c>
      <c r="G14" s="28">
        <f t="shared" si="3"/>
        <v>440333.2784283623</v>
      </c>
      <c r="H14" s="27">
        <f>'[2]СВХ'!$J$24</f>
        <v>2001514.901947101</v>
      </c>
      <c r="I14" s="25">
        <f t="shared" si="4"/>
        <v>1640290.4284962614</v>
      </c>
      <c r="J14" s="28">
        <f t="shared" si="5"/>
        <v>462646.0182938173</v>
      </c>
      <c r="K14" s="27">
        <f>'[3]СВХ'!$J$24</f>
        <v>2102936.4467900787</v>
      </c>
    </row>
    <row r="15" spans="1:11" ht="12.75">
      <c r="A15" s="24">
        <v>9</v>
      </c>
      <c r="B15" s="24">
        <v>39</v>
      </c>
      <c r="C15" s="25">
        <f t="shared" si="0"/>
        <v>1424669.1921386865</v>
      </c>
      <c r="D15" s="26">
        <f t="shared" si="1"/>
        <v>401829.7721416808</v>
      </c>
      <c r="E15" s="27">
        <f>'[1]СВХ'!$K$24</f>
        <v>1826498.9642803674</v>
      </c>
      <c r="F15" s="25">
        <f t="shared" si="2"/>
        <v>1660203.424107764</v>
      </c>
      <c r="G15" s="28">
        <f t="shared" si="3"/>
        <v>468262.50423552317</v>
      </c>
      <c r="H15" s="27">
        <f>'[2]СВХ'!$K$24</f>
        <v>2128465.928343287</v>
      </c>
      <c r="I15" s="25">
        <f t="shared" si="4"/>
        <v>1746993.9763206681</v>
      </c>
      <c r="J15" s="28">
        <f t="shared" si="5"/>
        <v>492741.8907571115</v>
      </c>
      <c r="K15" s="27">
        <f>'[3]СВХ'!$K$24</f>
        <v>2239735.8670777795</v>
      </c>
    </row>
    <row r="16" spans="1:11" ht="12.75">
      <c r="A16" s="24">
        <v>10</v>
      </c>
      <c r="B16" s="24">
        <v>42</v>
      </c>
      <c r="C16" s="25">
        <f t="shared" si="0"/>
        <v>1508050.9250564051</v>
      </c>
      <c r="D16" s="26">
        <f t="shared" si="1"/>
        <v>425347.69681078097</v>
      </c>
      <c r="E16" s="27">
        <f>'[1]СВХ'!$L$24</f>
        <v>1933398.6218671862</v>
      </c>
      <c r="F16" s="25">
        <f t="shared" si="2"/>
        <v>1760007.1247873977</v>
      </c>
      <c r="G16" s="28">
        <f t="shared" si="3"/>
        <v>496412.2659656763</v>
      </c>
      <c r="H16" s="27">
        <f>'[2]СВХ'!$L$24</f>
        <v>2256419.390753074</v>
      </c>
      <c r="I16" s="25">
        <f t="shared" si="4"/>
        <v>1849887.520200314</v>
      </c>
      <c r="J16" s="28">
        <f t="shared" si="5"/>
        <v>521763.1467231655</v>
      </c>
      <c r="K16" s="27">
        <f>'[3]СВХ'!$L$24</f>
        <v>2371650.6669234796</v>
      </c>
    </row>
    <row r="17" spans="1:11" ht="12.75">
      <c r="A17" s="24">
        <v>11</v>
      </c>
      <c r="B17" s="24">
        <v>45</v>
      </c>
      <c r="C17" s="25">
        <f t="shared" si="0"/>
        <v>1594851.8922835235</v>
      </c>
      <c r="D17" s="26">
        <f t="shared" si="1"/>
        <v>449830.020900481</v>
      </c>
      <c r="E17" s="27">
        <f>'[1]СВХ'!$M$24</f>
        <v>2044681.9131840044</v>
      </c>
      <c r="F17" s="25">
        <f t="shared" si="2"/>
        <v>1859028.9253764227</v>
      </c>
      <c r="G17" s="28">
        <f t="shared" si="3"/>
        <v>524341.4917728371</v>
      </c>
      <c r="H17" s="27">
        <f>'[2]СВХ'!$M$24</f>
        <v>2383370.4171492597</v>
      </c>
      <c r="I17" s="25">
        <f t="shared" si="4"/>
        <v>1957079.53006892</v>
      </c>
      <c r="J17" s="28">
        <f t="shared" si="5"/>
        <v>551996.7905322594</v>
      </c>
      <c r="K17" s="27">
        <f>'[3]СВХ'!$M$24</f>
        <v>2509076.3206011793</v>
      </c>
    </row>
    <row r="18" spans="1:11" ht="12.75">
      <c r="A18" s="24">
        <v>12</v>
      </c>
      <c r="B18" s="24">
        <v>48</v>
      </c>
      <c r="C18" s="25">
        <f t="shared" si="0"/>
        <v>1677745.1631570426</v>
      </c>
      <c r="D18" s="26">
        <f t="shared" si="1"/>
        <v>473210.1742237812</v>
      </c>
      <c r="E18" s="27">
        <f>'[1]СВХ'!$N$24</f>
        <v>2150955.3373808237</v>
      </c>
      <c r="F18" s="25">
        <f t="shared" si="2"/>
        <v>1958832.6260560555</v>
      </c>
      <c r="G18" s="28">
        <f t="shared" si="3"/>
        <v>552491.25350299</v>
      </c>
      <c r="H18" s="27">
        <f>'[2]СВХ'!$N$24</f>
        <v>2511323.8795590457</v>
      </c>
      <c r="I18" s="25">
        <f t="shared" si="4"/>
        <v>2059484.6119043664</v>
      </c>
      <c r="J18" s="28">
        <f t="shared" si="5"/>
        <v>580880.2751525136</v>
      </c>
      <c r="K18" s="27">
        <f>'[3]СВХ'!$N$24</f>
        <v>2640364.88705688</v>
      </c>
    </row>
    <row r="19" spans="1:11" ht="12.75">
      <c r="A19" s="24">
        <v>13</v>
      </c>
      <c r="B19" s="24">
        <v>51</v>
      </c>
      <c r="C19" s="25">
        <f t="shared" si="0"/>
        <v>1765034.592428361</v>
      </c>
      <c r="D19" s="26">
        <f t="shared" si="1"/>
        <v>497830.2696592813</v>
      </c>
      <c r="E19" s="27">
        <f>'[1]СВХ'!$O$24</f>
        <v>2262864.8620876423</v>
      </c>
      <c r="F19" s="25">
        <f t="shared" si="2"/>
        <v>2057854.4266450808</v>
      </c>
      <c r="G19" s="28">
        <f t="shared" si="3"/>
        <v>580420.479310151</v>
      </c>
      <c r="H19" s="27">
        <f>'[2]СВХ'!$O$24</f>
        <v>2638274.9059552317</v>
      </c>
      <c r="I19" s="25">
        <f t="shared" si="4"/>
        <v>2167165.083817173</v>
      </c>
      <c r="J19" s="28">
        <f t="shared" si="5"/>
        <v>611251.6903074078</v>
      </c>
      <c r="K19" s="27">
        <f>'[3]СВХ'!$O$24</f>
        <v>2778416.7741245804</v>
      </c>
    </row>
    <row r="20" spans="1:11" ht="12.75">
      <c r="A20" s="24">
        <v>14</v>
      </c>
      <c r="B20" s="24">
        <v>54</v>
      </c>
      <c r="C20" s="25">
        <f t="shared" si="0"/>
        <v>1847439.4012576796</v>
      </c>
      <c r="D20" s="26">
        <f t="shared" si="1"/>
        <v>521072.6516367814</v>
      </c>
      <c r="E20" s="27">
        <f>'[1]СВХ'!$P$24</f>
        <v>2368512.052894461</v>
      </c>
      <c r="F20" s="25">
        <f t="shared" si="2"/>
        <v>2157658.1273247143</v>
      </c>
      <c r="G20" s="28">
        <f t="shared" si="3"/>
        <v>608570.241040304</v>
      </c>
      <c r="H20" s="27">
        <f>'[2]СВХ'!$P$24</f>
        <v>2766228.368365018</v>
      </c>
      <c r="I20" s="25">
        <f t="shared" si="4"/>
        <v>2269081.7036084193</v>
      </c>
      <c r="J20" s="28">
        <f t="shared" si="5"/>
        <v>639997.4035818619</v>
      </c>
      <c r="K20" s="27">
        <f>'[3]СВХ'!$P$24</f>
        <v>2909079.107190281</v>
      </c>
    </row>
    <row r="21" spans="1:11" ht="12.75">
      <c r="A21" s="24">
        <v>15</v>
      </c>
      <c r="B21" s="24">
        <v>57</v>
      </c>
      <c r="C21" s="25">
        <f t="shared" si="0"/>
        <v>1935217.2925731982</v>
      </c>
      <c r="D21" s="26">
        <f t="shared" si="1"/>
        <v>545830.5184180816</v>
      </c>
      <c r="E21" s="27">
        <f>'[1]СВХ'!$Q$24</f>
        <v>2481047.81099128</v>
      </c>
      <c r="F21" s="25">
        <f t="shared" si="2"/>
        <v>2256679.92791374</v>
      </c>
      <c r="G21" s="28">
        <f t="shared" si="3"/>
        <v>636499.466847465</v>
      </c>
      <c r="H21" s="27">
        <f>'[2]СВХ'!$Q$24</f>
        <v>2893179.3947612047</v>
      </c>
      <c r="I21" s="25">
        <f t="shared" si="4"/>
        <v>2377250.637565425</v>
      </c>
      <c r="J21" s="28">
        <f t="shared" si="5"/>
        <v>670506.5900825559</v>
      </c>
      <c r="K21" s="27">
        <f>'[3]СВХ'!$Q$24</f>
        <v>3047757.227647981</v>
      </c>
    </row>
    <row r="22" spans="1:11" ht="12" customHeight="1" thickBot="1">
      <c r="A22" s="36">
        <v>16</v>
      </c>
      <c r="B22" s="36">
        <v>60</v>
      </c>
      <c r="C22" s="37">
        <f t="shared" si="0"/>
        <v>2017133.639358317</v>
      </c>
      <c r="D22" s="38">
        <f t="shared" si="1"/>
        <v>568935.1290497817</v>
      </c>
      <c r="E22" s="39">
        <f>'[1]СВХ'!$R$24</f>
        <v>2586068.7684080987</v>
      </c>
      <c r="F22" s="37">
        <f t="shared" si="2"/>
        <v>2390676.9059061534</v>
      </c>
      <c r="G22" s="40">
        <f t="shared" si="3"/>
        <v>674293.4862812228</v>
      </c>
      <c r="H22" s="39">
        <f>E22/13.5*16</f>
        <v>3064970.392187376</v>
      </c>
      <c r="I22" s="37">
        <f t="shared" si="4"/>
        <v>2478678.7953124717</v>
      </c>
      <c r="J22" s="40">
        <f t="shared" si="5"/>
        <v>699114.53201121</v>
      </c>
      <c r="K22" s="39">
        <f>'[3]СВХ'!$R$24</f>
        <v>3177793.3273236817</v>
      </c>
    </row>
    <row r="23" spans="5:11" s="41" customFormat="1" ht="3" customHeight="1" thickBot="1">
      <c r="E23" s="42"/>
      <c r="F23" s="43"/>
      <c r="G23" s="43"/>
      <c r="H23" s="42"/>
      <c r="I23" s="43"/>
      <c r="J23" s="43"/>
      <c r="K23" s="42"/>
    </row>
    <row r="24" spans="1:11" s="11" customFormat="1" ht="15.75" thickBot="1">
      <c r="A24" s="5" t="s">
        <v>1</v>
      </c>
      <c r="B24" s="6" t="s">
        <v>2</v>
      </c>
      <c r="C24" s="7" t="s">
        <v>12</v>
      </c>
      <c r="D24" s="8"/>
      <c r="E24" s="9"/>
      <c r="F24" s="8"/>
      <c r="G24" s="8"/>
      <c r="H24" s="9"/>
      <c r="I24" s="8"/>
      <c r="J24" s="8"/>
      <c r="K24" s="10"/>
    </row>
    <row r="25" spans="1:11" s="11" customFormat="1" ht="15.75" thickBot="1">
      <c r="A25" s="12" t="s">
        <v>4</v>
      </c>
      <c r="B25" s="13" t="s">
        <v>5</v>
      </c>
      <c r="C25" s="7" t="s">
        <v>6</v>
      </c>
      <c r="D25" s="8"/>
      <c r="E25" s="14"/>
      <c r="F25" s="7" t="s">
        <v>7</v>
      </c>
      <c r="G25" s="8"/>
      <c r="H25" s="14"/>
      <c r="I25" s="7" t="s">
        <v>8</v>
      </c>
      <c r="J25" s="8"/>
      <c r="K25" s="14"/>
    </row>
    <row r="26" spans="1:11" s="11" customFormat="1" ht="15.75" thickBot="1">
      <c r="A26" s="15"/>
      <c r="B26" s="13"/>
      <c r="C26" s="6" t="s">
        <v>9</v>
      </c>
      <c r="D26" s="6" t="s">
        <v>10</v>
      </c>
      <c r="E26" s="17" t="s">
        <v>11</v>
      </c>
      <c r="F26" s="6" t="s">
        <v>9</v>
      </c>
      <c r="G26" s="6" t="s">
        <v>10</v>
      </c>
      <c r="H26" s="17" t="s">
        <v>11</v>
      </c>
      <c r="I26" s="6" t="s">
        <v>9</v>
      </c>
      <c r="J26" s="6" t="s">
        <v>10</v>
      </c>
      <c r="K26" s="17" t="s">
        <v>11</v>
      </c>
    </row>
    <row r="27" spans="1:11" ht="12.75">
      <c r="A27" s="44">
        <v>1</v>
      </c>
      <c r="B27" s="45">
        <v>15</v>
      </c>
      <c r="C27" s="19">
        <f>E27-D27</f>
        <v>890629.563586223</v>
      </c>
      <c r="D27" s="46">
        <f>E27*22%</f>
        <v>251203.21024226805</v>
      </c>
      <c r="E27" s="47">
        <f>E28*2-E29</f>
        <v>1141832.773828491</v>
      </c>
      <c r="F27" s="45">
        <f>H27-G27</f>
        <v>1055560.9642503383</v>
      </c>
      <c r="G27" s="46">
        <f>H27*22%</f>
        <v>297722.3232500955</v>
      </c>
      <c r="H27" s="47">
        <f>E27/13.5*16</f>
        <v>1353283.2875004339</v>
      </c>
      <c r="I27" s="45">
        <f>K27-J27</f>
        <v>1802704.2105162637</v>
      </c>
      <c r="J27" s="46">
        <f>K27*22%</f>
        <v>508455.0337353564</v>
      </c>
      <c r="K27" s="47">
        <f>K28*2-K29</f>
        <v>2311159.24425162</v>
      </c>
    </row>
    <row r="28" spans="1:11" ht="12.75">
      <c r="A28" s="48">
        <v>2</v>
      </c>
      <c r="B28" s="24">
        <v>18</v>
      </c>
      <c r="C28" s="25">
        <f aca="true" t="shared" si="6" ref="C28:C42">E28-D28</f>
        <v>1001253.0774917167</v>
      </c>
      <c r="D28" s="49">
        <f aca="true" t="shared" si="7" ref="D28:D42">E28*22%</f>
        <v>282404.7141643304</v>
      </c>
      <c r="E28" s="27">
        <f>'[1]СВТ'!$D$24</f>
        <v>1283657.791656047</v>
      </c>
      <c r="F28" s="50">
        <f aca="true" t="shared" si="8" ref="F28:F42">H28-G28</f>
        <v>1134490.8674545586</v>
      </c>
      <c r="G28" s="49">
        <f aca="true" t="shared" si="9" ref="G28:G42">H28*22%</f>
        <v>319984.6036410294</v>
      </c>
      <c r="H28" s="51">
        <f>'[2]СВТ'!$D$24</f>
        <v>1454475.471095588</v>
      </c>
      <c r="I28" s="50">
        <f aca="true" t="shared" si="10" ref="I28:I42">K28-J28</f>
        <v>1709797.4048848464</v>
      </c>
      <c r="J28" s="49">
        <f aca="true" t="shared" si="11" ref="J28:J42">K28*22%</f>
        <v>482250.55009572586</v>
      </c>
      <c r="K28" s="51">
        <f>'[3]СВТ'!$D$24</f>
        <v>2192047.954980572</v>
      </c>
    </row>
    <row r="29" spans="1:11" ht="12.75">
      <c r="A29" s="48">
        <v>3</v>
      </c>
      <c r="B29" s="24">
        <v>21</v>
      </c>
      <c r="C29" s="25">
        <f t="shared" si="6"/>
        <v>1111876.5913972105</v>
      </c>
      <c r="D29" s="49">
        <f t="shared" si="7"/>
        <v>313606.2180863927</v>
      </c>
      <c r="E29" s="27">
        <f>'[1]СВТ'!$E$24</f>
        <v>1425482.809483603</v>
      </c>
      <c r="F29" s="50">
        <f t="shared" si="8"/>
        <v>1258442.4971804665</v>
      </c>
      <c r="G29" s="49">
        <f t="shared" si="9"/>
        <v>354945.31971756753</v>
      </c>
      <c r="H29" s="51">
        <f>'[2]СВТ'!$E$24</f>
        <v>1613387.8168980342</v>
      </c>
      <c r="I29" s="50">
        <f t="shared" si="10"/>
        <v>1616890.5992534289</v>
      </c>
      <c r="J29" s="49">
        <f t="shared" si="11"/>
        <v>456046.0664560953</v>
      </c>
      <c r="K29" s="51">
        <f>'[3]СВТ'!$E$24</f>
        <v>2072936.6657095242</v>
      </c>
    </row>
    <row r="30" spans="1:11" ht="12.75">
      <c r="A30" s="48">
        <v>4</v>
      </c>
      <c r="B30" s="24">
        <v>24</v>
      </c>
      <c r="C30" s="25">
        <f t="shared" si="6"/>
        <v>1222500.1053027038</v>
      </c>
      <c r="D30" s="49">
        <f t="shared" si="7"/>
        <v>344807.7220084549</v>
      </c>
      <c r="E30" s="27">
        <f>'[1]СВТ'!$F$24</f>
        <v>1567307.8273111586</v>
      </c>
      <c r="F30" s="50">
        <f t="shared" si="8"/>
        <v>1381928.982643935</v>
      </c>
      <c r="G30" s="49">
        <f t="shared" si="9"/>
        <v>389774.8412585457</v>
      </c>
      <c r="H30" s="51">
        <f>'[2]СВТ'!$F$24</f>
        <v>1771703.8239024805</v>
      </c>
      <c r="I30" s="50">
        <f t="shared" si="10"/>
        <v>1774524.0105303144</v>
      </c>
      <c r="J30" s="49">
        <f t="shared" si="11"/>
        <v>500506.7722008579</v>
      </c>
      <c r="K30" s="51">
        <f>'[3]СВТ'!$F$24</f>
        <v>2275030.782731172</v>
      </c>
    </row>
    <row r="31" spans="1:11" ht="12.75">
      <c r="A31" s="48">
        <v>5</v>
      </c>
      <c r="B31" s="24">
        <v>27</v>
      </c>
      <c r="C31" s="25">
        <f t="shared" si="6"/>
        <v>1333593.1355547176</v>
      </c>
      <c r="D31" s="49">
        <f t="shared" si="7"/>
        <v>376141.65361799725</v>
      </c>
      <c r="E31" s="27">
        <f>'[1]СВТ'!$G$24</f>
        <v>1709734.7891727148</v>
      </c>
      <c r="F31" s="50">
        <f t="shared" si="8"/>
        <v>1506345.7566322829</v>
      </c>
      <c r="G31" s="49">
        <f t="shared" si="9"/>
        <v>424866.7518706439</v>
      </c>
      <c r="H31" s="51">
        <f>'[2]СВТ'!$G$24</f>
        <v>1931212.5085029267</v>
      </c>
      <c r="I31" s="50">
        <f t="shared" si="10"/>
        <v>1933771.3996226508</v>
      </c>
      <c r="J31" s="49">
        <f t="shared" si="11"/>
        <v>545422.7024576707</v>
      </c>
      <c r="K31" s="51">
        <f>'[3]СВТ'!$G$24</f>
        <v>2479194.1020803214</v>
      </c>
    </row>
    <row r="32" spans="1:11" s="35" customFormat="1" ht="15.75">
      <c r="A32" s="52">
        <v>6</v>
      </c>
      <c r="B32" s="29">
        <v>30</v>
      </c>
      <c r="C32" s="30">
        <f t="shared" si="6"/>
        <v>1443747.1331136914</v>
      </c>
      <c r="D32" s="53">
        <f t="shared" si="7"/>
        <v>407210.7298525796</v>
      </c>
      <c r="E32" s="34">
        <f>'[1]СВТ'!$H$24</f>
        <v>1850957.862966271</v>
      </c>
      <c r="F32" s="54">
        <f t="shared" si="8"/>
        <v>1629367.0978333107</v>
      </c>
      <c r="G32" s="53">
        <f t="shared" si="9"/>
        <v>459565.078876062</v>
      </c>
      <c r="H32" s="34">
        <f>'[2]СВТ'!$H$24</f>
        <v>2088932.1767093728</v>
      </c>
      <c r="I32" s="54">
        <f t="shared" si="10"/>
        <v>2090828.3902511615</v>
      </c>
      <c r="J32" s="53">
        <f t="shared" si="11"/>
        <v>589720.8280195585</v>
      </c>
      <c r="K32" s="34">
        <f>'[3]СВТ'!$H$24</f>
        <v>2680549.21827072</v>
      </c>
    </row>
    <row r="33" spans="1:11" ht="12.75">
      <c r="A33" s="48">
        <v>7</v>
      </c>
      <c r="B33" s="24">
        <v>33</v>
      </c>
      <c r="C33" s="25">
        <f t="shared" si="6"/>
        <v>1555309.6797122248</v>
      </c>
      <c r="D33" s="49">
        <f t="shared" si="7"/>
        <v>438677.0891496018</v>
      </c>
      <c r="E33" s="27">
        <f>'[1]СВТ'!$I$24</f>
        <v>1993986.7688618265</v>
      </c>
      <c r="F33" s="50">
        <f t="shared" si="8"/>
        <v>1754249.0160840992</v>
      </c>
      <c r="G33" s="49">
        <f t="shared" si="9"/>
        <v>494788.18402372027</v>
      </c>
      <c r="H33" s="51">
        <f>'[2]СВТ'!$I$24</f>
        <v>2249037.2001078194</v>
      </c>
      <c r="I33" s="50">
        <f t="shared" si="10"/>
        <v>2250652.199991873</v>
      </c>
      <c r="J33" s="49">
        <f t="shared" si="11"/>
        <v>634799.3384592462</v>
      </c>
      <c r="K33" s="51">
        <f>'[3]СВТ'!$I$24</f>
        <v>2885451.5384511193</v>
      </c>
    </row>
    <row r="34" spans="1:11" ht="12.75">
      <c r="A34" s="48">
        <v>8</v>
      </c>
      <c r="B34" s="24">
        <v>36</v>
      </c>
      <c r="C34" s="25">
        <f t="shared" si="6"/>
        <v>1664994.1609246777</v>
      </c>
      <c r="D34" s="49">
        <f t="shared" si="7"/>
        <v>469613.737696704</v>
      </c>
      <c r="E34" s="27">
        <f>'[1]СВТ'!$J$24</f>
        <v>2134607.8986213817</v>
      </c>
      <c r="F34" s="50">
        <f t="shared" si="8"/>
        <v>1876805.213022686</v>
      </c>
      <c r="G34" s="49">
        <f t="shared" si="9"/>
        <v>529355.3164935781</v>
      </c>
      <c r="H34" s="51">
        <f>'[2]СВТ'!$J$24</f>
        <v>2406160.5295162643</v>
      </c>
      <c r="I34" s="50">
        <f t="shared" si="10"/>
        <v>2407132.769972009</v>
      </c>
      <c r="J34" s="49">
        <f t="shared" si="11"/>
        <v>678934.883838259</v>
      </c>
      <c r="K34" s="51">
        <f>'[3]СВТ'!$J$24</f>
        <v>3086067.6538102683</v>
      </c>
    </row>
    <row r="35" spans="1:11" ht="12.75">
      <c r="A35" s="48">
        <v>9</v>
      </c>
      <c r="B35" s="24">
        <v>39</v>
      </c>
      <c r="C35" s="25">
        <f t="shared" si="6"/>
        <v>1777026.2238697312</v>
      </c>
      <c r="D35" s="49">
        <f t="shared" si="7"/>
        <v>501212.52468120627</v>
      </c>
      <c r="E35" s="27">
        <f>'[1]СВТ'!$K$24</f>
        <v>2278238.7485509375</v>
      </c>
      <c r="F35" s="50">
        <f t="shared" si="8"/>
        <v>2002152.2755359143</v>
      </c>
      <c r="G35" s="49">
        <f t="shared" si="9"/>
        <v>564709.6161767964</v>
      </c>
      <c r="H35" s="51">
        <f>'[2]СВТ'!$K$24</f>
        <v>2566861.8917127107</v>
      </c>
      <c r="I35" s="50">
        <f t="shared" si="10"/>
        <v>2567533.000361096</v>
      </c>
      <c r="J35" s="49">
        <f t="shared" si="11"/>
        <v>724175.974460822</v>
      </c>
      <c r="K35" s="51">
        <f>'[3]СВТ'!$K$24</f>
        <v>3291708.974821918</v>
      </c>
    </row>
    <row r="36" spans="1:11" ht="12.75">
      <c r="A36" s="48">
        <v>10</v>
      </c>
      <c r="B36" s="24">
        <v>42</v>
      </c>
      <c r="C36" s="25">
        <f t="shared" si="6"/>
        <v>1886241.1887356648</v>
      </c>
      <c r="D36" s="49">
        <f t="shared" si="7"/>
        <v>532016.7455408286</v>
      </c>
      <c r="E36" s="27">
        <f>'[1]СВТ'!$L$24</f>
        <v>2418257.9342764933</v>
      </c>
      <c r="F36" s="50">
        <f t="shared" si="8"/>
        <v>2124243.328212063</v>
      </c>
      <c r="G36" s="49">
        <f t="shared" si="9"/>
        <v>599145.5541110947</v>
      </c>
      <c r="H36" s="51">
        <f>'[2]СВТ'!$L$24</f>
        <v>2723388.8823231575</v>
      </c>
      <c r="I36" s="50">
        <f t="shared" si="10"/>
        <v>2723437.1496928562</v>
      </c>
      <c r="J36" s="49">
        <f t="shared" si="11"/>
        <v>768148.9396569595</v>
      </c>
      <c r="K36" s="51">
        <f>'[3]СВТ'!$L$24</f>
        <v>3491586.0893498156</v>
      </c>
    </row>
    <row r="37" spans="1:11" ht="12.75">
      <c r="A37" s="48">
        <v>11</v>
      </c>
      <c r="B37" s="24">
        <v>45</v>
      </c>
      <c r="C37" s="25">
        <f t="shared" si="6"/>
        <v>1998742.768027239</v>
      </c>
      <c r="D37" s="49">
        <f t="shared" si="7"/>
        <v>563747.960212811</v>
      </c>
      <c r="E37" s="27">
        <f>'[1]СВТ'!$M$24</f>
        <v>2562490.72824005</v>
      </c>
      <c r="F37" s="50">
        <f t="shared" si="8"/>
        <v>2250055.534987731</v>
      </c>
      <c r="G37" s="49">
        <f t="shared" si="9"/>
        <v>634631.0483298729</v>
      </c>
      <c r="H37" s="51">
        <f>'[2]СВТ'!$M$24</f>
        <v>2884686.583317604</v>
      </c>
      <c r="I37" s="50">
        <f t="shared" si="10"/>
        <v>2884413.8007303188</v>
      </c>
      <c r="J37" s="49">
        <f t="shared" si="11"/>
        <v>813552.6104623976</v>
      </c>
      <c r="K37" s="51">
        <f>'[3]СВТ'!$M$24</f>
        <v>3697966.411192716</v>
      </c>
    </row>
    <row r="38" spans="1:11" ht="12.75">
      <c r="A38" s="48">
        <v>12</v>
      </c>
      <c r="B38" s="24">
        <v>48</v>
      </c>
      <c r="C38" s="25">
        <f t="shared" si="6"/>
        <v>2107488.2165466514</v>
      </c>
      <c r="D38" s="49">
        <f t="shared" si="7"/>
        <v>594419.753384953</v>
      </c>
      <c r="E38" s="27">
        <f>'[1]СВТ'!$N$24</f>
        <v>2701907.9699316043</v>
      </c>
      <c r="F38" s="50">
        <f t="shared" si="8"/>
        <v>2371681.443401438</v>
      </c>
      <c r="G38" s="49">
        <f t="shared" si="9"/>
        <v>668935.7917286109</v>
      </c>
      <c r="H38" s="51">
        <f>'[2]СВТ'!$N$24</f>
        <v>3040617.2351300493</v>
      </c>
      <c r="I38" s="50">
        <f t="shared" si="10"/>
        <v>3039741.5294137043</v>
      </c>
      <c r="J38" s="49">
        <f t="shared" si="11"/>
        <v>857362.9954756602</v>
      </c>
      <c r="K38" s="51">
        <f>'[3]СВТ'!$N$24</f>
        <v>3897104.5248893644</v>
      </c>
    </row>
    <row r="39" spans="1:12" ht="12.75">
      <c r="A39" s="48">
        <v>13</v>
      </c>
      <c r="B39" s="24">
        <v>51</v>
      </c>
      <c r="C39" s="25">
        <f t="shared" si="6"/>
        <v>2220459.3121847454</v>
      </c>
      <c r="D39" s="49">
        <f t="shared" si="7"/>
        <v>626283.3957444153</v>
      </c>
      <c r="E39" s="27">
        <f>'[1]СВТ'!$O$24</f>
        <v>2846742.707929161</v>
      </c>
      <c r="F39" s="50">
        <f t="shared" si="8"/>
        <v>2497958.7944395468</v>
      </c>
      <c r="G39" s="49">
        <f t="shared" si="9"/>
        <v>704552.4804829492</v>
      </c>
      <c r="H39" s="51">
        <f>'[2]СВТ'!$O$24</f>
        <v>3202511.274922496</v>
      </c>
      <c r="I39" s="50">
        <f t="shared" si="10"/>
        <v>3201294.60109954</v>
      </c>
      <c r="J39" s="49">
        <f t="shared" si="11"/>
        <v>902929.2464639727</v>
      </c>
      <c r="K39" s="51">
        <f>'[3]СВТ'!$O$24</f>
        <v>4104223.8475635126</v>
      </c>
      <c r="L39" s="55"/>
    </row>
    <row r="40" spans="1:11" ht="12.75">
      <c r="A40" s="48">
        <v>14</v>
      </c>
      <c r="B40" s="24">
        <v>54</v>
      </c>
      <c r="C40" s="25">
        <f t="shared" si="6"/>
        <v>2328735.2443576395</v>
      </c>
      <c r="D40" s="49">
        <f t="shared" si="7"/>
        <v>656822.7612290778</v>
      </c>
      <c r="E40" s="27">
        <f>'[1]СВТ'!$P$24</f>
        <v>2985558.0055867173</v>
      </c>
      <c r="F40" s="50">
        <f t="shared" si="8"/>
        <v>2619119.5585908145</v>
      </c>
      <c r="G40" s="49">
        <f t="shared" si="9"/>
        <v>738726.0293461272</v>
      </c>
      <c r="H40" s="51">
        <f>'[2]СВТ'!$P$24</f>
        <v>3357845.5879369415</v>
      </c>
      <c r="I40" s="50">
        <f t="shared" si="10"/>
        <v>3356045.9091345514</v>
      </c>
      <c r="J40" s="49">
        <f t="shared" si="11"/>
        <v>946577.0512943607</v>
      </c>
      <c r="K40" s="51">
        <f>'[3]СВТ'!$P$24</f>
        <v>4302622.960428912</v>
      </c>
    </row>
    <row r="41" spans="1:11" ht="12.75">
      <c r="A41" s="48">
        <v>15</v>
      </c>
      <c r="B41" s="24">
        <v>57</v>
      </c>
      <c r="C41" s="25">
        <f t="shared" si="6"/>
        <v>2442175.856342253</v>
      </c>
      <c r="D41" s="49">
        <f t="shared" si="7"/>
        <v>688818.83127602</v>
      </c>
      <c r="E41" s="27">
        <f>'[1]СВТ'!$Q$24</f>
        <v>3130994.687618273</v>
      </c>
      <c r="F41" s="50">
        <f t="shared" si="8"/>
        <v>2745862.0538913626</v>
      </c>
      <c r="G41" s="49">
        <f t="shared" si="9"/>
        <v>774473.9126360253</v>
      </c>
      <c r="H41" s="51">
        <f>'[2]СВТ'!$Q$24</f>
        <v>3520335.966527388</v>
      </c>
      <c r="I41" s="50">
        <f t="shared" si="10"/>
        <v>3518175.4014687617</v>
      </c>
      <c r="J41" s="49">
        <f t="shared" si="11"/>
        <v>992305.8824655482</v>
      </c>
      <c r="K41" s="51">
        <f>'[3]СВТ'!$Q$24</f>
        <v>4510481.28393431</v>
      </c>
    </row>
    <row r="42" spans="1:11" ht="13.5" thickBot="1">
      <c r="A42" s="56">
        <v>16</v>
      </c>
      <c r="B42" s="36">
        <v>60</v>
      </c>
      <c r="C42" s="37">
        <f t="shared" si="6"/>
        <v>2549982.272168626</v>
      </c>
      <c r="D42" s="57">
        <f t="shared" si="7"/>
        <v>719225.7690732023</v>
      </c>
      <c r="E42" s="39">
        <f>'[1]СВТ'!$R$24</f>
        <v>3269208.0412418284</v>
      </c>
      <c r="F42" s="58">
        <f t="shared" si="8"/>
        <v>2866557.6737801894</v>
      </c>
      <c r="G42" s="57">
        <f t="shared" si="9"/>
        <v>808516.2669636431</v>
      </c>
      <c r="H42" s="59">
        <f>'[2]СВТ'!$R$24</f>
        <v>3675073.9407438324</v>
      </c>
      <c r="I42" s="58">
        <f t="shared" si="10"/>
        <v>3672350.288855399</v>
      </c>
      <c r="J42" s="57">
        <f t="shared" si="11"/>
        <v>1035791.1071130614</v>
      </c>
      <c r="K42" s="59">
        <f>'[3]СВТ'!$R$24</f>
        <v>4708141.3959684605</v>
      </c>
    </row>
    <row r="43" spans="1:11" s="35" customFormat="1" ht="18.75" customHeight="1">
      <c r="A43" s="60"/>
      <c r="B43" s="60"/>
      <c r="C43" s="60"/>
      <c r="D43" s="60"/>
      <c r="E43" s="61"/>
      <c r="F43" s="60"/>
      <c r="G43" s="61"/>
      <c r="H43" s="61" t="s">
        <v>13</v>
      </c>
      <c r="I43" s="60"/>
      <c r="J43" s="60"/>
      <c r="K43" s="60"/>
    </row>
    <row r="44" spans="1:11" s="64" customFormat="1" ht="15.75">
      <c r="A44" s="62"/>
      <c r="B44" s="62"/>
      <c r="C44" s="62"/>
      <c r="D44" s="62"/>
      <c r="E44" s="63"/>
      <c r="F44" s="62"/>
      <c r="G44" s="62"/>
      <c r="H44" s="66"/>
      <c r="I44" s="62"/>
      <c r="J44" s="62"/>
      <c r="K44" s="62"/>
    </row>
    <row r="45" spans="1:4" ht="12.75">
      <c r="A45" s="64"/>
      <c r="B45" s="64"/>
      <c r="C45" s="64"/>
      <c r="D45" s="65"/>
    </row>
  </sheetData>
  <sheetProtection/>
  <printOptions/>
  <pageMargins left="0.7874015748031497" right="0.1968503937007874" top="0.1968503937007874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СЕРГЕЙ</cp:lastModifiedBy>
  <cp:lastPrinted>2011-04-28T09:51:32Z</cp:lastPrinted>
  <dcterms:created xsi:type="dcterms:W3CDTF">2000-02-08T06:49:57Z</dcterms:created>
  <dcterms:modified xsi:type="dcterms:W3CDTF">2011-09-11T14:28:26Z</dcterms:modified>
  <cp:category/>
  <cp:version/>
  <cp:contentType/>
  <cp:contentStatus/>
</cp:coreProperties>
</file>