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36" windowWidth="13155" windowHeight="10125" tabRatio="934" activeTab="0"/>
  </bookViews>
  <sheets>
    <sheet name="Тепло" sheetId="1" r:id="rId1"/>
  </sheets>
  <definedNames>
    <definedName name="_xlnm.Print_Area" localSheetId="0">'Тепло'!$A$1:$P$42</definedName>
  </definedNames>
  <calcPr fullCalcOnLoad="1" refMode="R1C1"/>
</workbook>
</file>

<file path=xl/sharedStrings.xml><?xml version="1.0" encoding="utf-8"?>
<sst xmlns="http://schemas.openxmlformats.org/spreadsheetml/2006/main" count="102" uniqueCount="64">
  <si>
    <t>Комментарии
Примечание
Краткое описание</t>
  </si>
  <si>
    <t>РОЗН</t>
  </si>
  <si>
    <t>ОПТ</t>
  </si>
  <si>
    <t>Кол-во в упак.</t>
  </si>
  <si>
    <t>ДАТА ПОСЛЕДНЕГО ИЗМЕНЕНИЯ:</t>
  </si>
  <si>
    <t>Базовые расчетные значения
(без индексации)</t>
  </si>
  <si>
    <t>% изм.</t>
  </si>
  <si>
    <t>% изм. ОПТ</t>
  </si>
  <si>
    <t>% изм. ДИЛ</t>
  </si>
  <si>
    <t>Элементы протокола изменения цен</t>
  </si>
  <si>
    <t>Внешний вид</t>
  </si>
  <si>
    <t>% розн. Наценки ОТ БАЗОВОЙ ЦЕНЫ</t>
  </si>
  <si>
    <t>ИНФ 1</t>
  </si>
  <si>
    <t>ИНФ 2</t>
  </si>
  <si>
    <t>ИНФ 3</t>
  </si>
  <si>
    <t>Вес нетто, кг</t>
  </si>
  <si>
    <t>www.scoole.ru</t>
  </si>
  <si>
    <r>
      <t xml:space="preserve">ЭЛЕКТРИЧЕСКИЕ КОНВЕКТОРЫ
</t>
    </r>
    <r>
      <rPr>
        <b/>
        <sz val="11"/>
        <rFont val="Tahoma"/>
        <family val="2"/>
      </rPr>
      <t>ELECTRIC CONVECTORS</t>
    </r>
  </si>
  <si>
    <r>
      <t xml:space="preserve">Описание информационных полей:
ИНФ 1 </t>
    </r>
    <r>
      <rPr>
        <sz val="8"/>
        <color indexed="9"/>
        <rFont val="Tahoma"/>
        <family val="2"/>
      </rPr>
      <t xml:space="preserve">- ; </t>
    </r>
    <r>
      <rPr>
        <b/>
        <sz val="8"/>
        <color indexed="9"/>
        <rFont val="Tahoma"/>
        <family val="2"/>
      </rPr>
      <t>ИНФ 2</t>
    </r>
    <r>
      <rPr>
        <sz val="8"/>
        <color indexed="9"/>
        <rFont val="Tahoma"/>
        <family val="2"/>
      </rPr>
      <t xml:space="preserve"> - ; </t>
    </r>
    <r>
      <rPr>
        <b/>
        <sz val="8"/>
        <color indexed="9"/>
        <rFont val="Tahoma"/>
        <family val="2"/>
      </rPr>
      <t>ИНФ 3</t>
    </r>
    <r>
      <rPr>
        <sz val="8"/>
        <color indexed="9"/>
        <rFont val="Tahoma"/>
        <family val="2"/>
      </rPr>
      <t xml:space="preserve"> - мощность, Ватт</t>
    </r>
  </si>
  <si>
    <r>
      <t xml:space="preserve">ЭЛЕКТРИЧЕСКИЕ КОНВЕКЦИОННЫЕ ОБОГРЕВАТЕЛИ
</t>
    </r>
    <r>
      <rPr>
        <b/>
        <sz val="11"/>
        <rFont val="Tahoma"/>
        <family val="2"/>
      </rPr>
      <t>ELECTRIC CONVECTION HEATERS</t>
    </r>
  </si>
  <si>
    <t>SC HT CL1 1000 WT</t>
  </si>
  <si>
    <t>SC HT CL1 1500 WT</t>
  </si>
  <si>
    <t>SC HT CL1 2000 WT</t>
  </si>
  <si>
    <t>SC HT HM1 1000 W</t>
  </si>
  <si>
    <t>SC HT HM1 2000 W</t>
  </si>
  <si>
    <t>SC HT HM1 1000 BE</t>
  </si>
  <si>
    <t>SC HT HM1 2000 BE</t>
  </si>
  <si>
    <t>SC HT HM1 1000 G</t>
  </si>
  <si>
    <t>SC HT HM1 2000 G</t>
  </si>
  <si>
    <t>SC HT HL1 1000 W</t>
  </si>
  <si>
    <t>SC HT HL1 2000 W</t>
  </si>
  <si>
    <t>SC HT HL1 1000 BE</t>
  </si>
  <si>
    <t>SC HT HL1 2000 BE</t>
  </si>
  <si>
    <t>SC HT HL1 1000 BK</t>
  </si>
  <si>
    <t>SC HT HL1 2000 BK</t>
  </si>
  <si>
    <t>см.описание CM1 WT
► Электронный термостат с таймером
► Шаговая установка температуры на дисплее
► Уникальное предложение для прибора с 
    электронным термостатом на рынке</t>
  </si>
  <si>
    <t>-</t>
  </si>
  <si>
    <t>1000/2000</t>
  </si>
  <si>
    <t>750/1500</t>
  </si>
  <si>
    <t>Модель
Scoole</t>
  </si>
  <si>
    <t>750/1250/2000</t>
  </si>
  <si>
    <r>
      <t xml:space="preserve">серия CL1 WT                </t>
    </r>
    <r>
      <rPr>
        <sz val="8"/>
        <rFont val="Tahoma"/>
        <family val="2"/>
      </rPr>
      <t>- электронный термостат с дисплеем, гарантия 2 года.</t>
    </r>
  </si>
  <si>
    <r>
      <t xml:space="preserve">серия HM1                       </t>
    </r>
    <r>
      <rPr>
        <sz val="8"/>
        <rFont val="Tahoma"/>
        <family val="2"/>
      </rPr>
      <t>- механический термостат, гарантия 2 года.</t>
    </r>
  </si>
  <si>
    <r>
      <t xml:space="preserve">серия HL1                         </t>
    </r>
    <r>
      <rPr>
        <sz val="8"/>
        <rFont val="Tahoma"/>
        <family val="2"/>
      </rPr>
      <t>- электронный термостат с дисплеем, гарантия 2 года.</t>
    </r>
  </si>
  <si>
    <t>Полную информацию о продукции Scoole Вы найдете на сайте www.scoole.ru и в рекламных материалах Scoole.</t>
  </si>
  <si>
    <t>Справочно
(без индексации)</t>
  </si>
  <si>
    <r>
      <t xml:space="preserve">БАЗА
Регион </t>
    </r>
    <r>
      <rPr>
        <b/>
        <sz val="9"/>
        <color indexed="63"/>
        <rFont val="Tahoma"/>
        <family val="2"/>
      </rPr>
      <t>М</t>
    </r>
  </si>
  <si>
    <r>
      <t>БАЗА</t>
    </r>
    <r>
      <rPr>
        <b/>
        <sz val="9"/>
        <color indexed="63"/>
        <rFont val="Tahoma"/>
        <family val="2"/>
      </rPr>
      <t xml:space="preserve">
</t>
    </r>
    <r>
      <rPr>
        <sz val="9"/>
        <color indexed="63"/>
        <rFont val="Tahoma"/>
        <family val="2"/>
      </rPr>
      <t xml:space="preserve">Регион </t>
    </r>
    <r>
      <rPr>
        <b/>
        <sz val="9"/>
        <color indexed="63"/>
        <rFont val="Tahoma"/>
        <family val="2"/>
      </rPr>
      <t>Д</t>
    </r>
  </si>
  <si>
    <r>
      <t xml:space="preserve">% разницы </t>
    </r>
    <r>
      <rPr>
        <b/>
        <sz val="9"/>
        <color indexed="63"/>
        <rFont val="Tahoma"/>
        <family val="2"/>
      </rPr>
      <t>М-Д</t>
    </r>
  </si>
  <si>
    <t>Базовая цена 2012, до 10.07.2013</t>
  </si>
  <si>
    <t>% МРЦ ИНТЕРНЕТ Наценки ОТ БАЗОВОЙ ЦЕНЫ</t>
  </si>
  <si>
    <t>МРЦ ИНТЕРНЕТ</t>
  </si>
  <si>
    <t>Цена, РУБ
БАЗА
Регион</t>
  </si>
  <si>
    <t>Цена, РУБ
ОПТ
Регион</t>
  </si>
  <si>
    <t>16 июля 2013 г.</t>
  </si>
  <si>
    <t xml:space="preserve">         ОБЩЕСТВО  С  ОГРАНИЧЕННОЙ  ОТВЕТСТВЕННОСТЬЮ</t>
  </si>
  <si>
    <t xml:space="preserve"> "ПМК-Севур"</t>
  </si>
  <si>
    <t xml:space="preserve">   системы вентиляции и кондиционирования воздуха, тепловое и холодильное оборудование</t>
  </si>
  <si>
    <t>620075, г.Екатеринбург, пр. Ленина, 97А, оф. 122  тел.272-74-21/ 22 тел./факс (343) 375-72-14</t>
  </si>
  <si>
    <t>E-mail: sevur96@mail.ru;  ikar@usp.ru</t>
  </si>
  <si>
    <r>
      <t xml:space="preserve">► Эффективный обогреватель - как замена классическим 
    видам обогревателей (радиатор, тепловентилятор)
► Современный дизайн, яркая упаковка
► Усовершенствованный ленточный 
    STIX-нагревательный элемент
► Только напольная установка
► Новая конструкция корпуса для поддержки 
    высокой компрессии потоков воздуха
► Режим двойной мощности (для модели 2000)
</t>
    </r>
    <r>
      <rPr>
        <b/>
        <sz val="11"/>
        <color indexed="63"/>
        <rFont val="Tahoma"/>
        <family val="2"/>
      </rPr>
      <t>W</t>
    </r>
    <r>
      <rPr>
        <sz val="11"/>
        <color indexed="63"/>
        <rFont val="Tahoma"/>
        <family val="2"/>
      </rPr>
      <t xml:space="preserve"> - яркобелый глянцевый цвет панелей
</t>
    </r>
    <r>
      <rPr>
        <b/>
        <sz val="11"/>
        <color indexed="63"/>
        <rFont val="Tahoma"/>
        <family val="2"/>
      </rPr>
      <t>BE</t>
    </r>
    <r>
      <rPr>
        <sz val="11"/>
        <color indexed="63"/>
        <rFont val="Tahoma"/>
        <family val="2"/>
      </rPr>
      <t xml:space="preserve"> - голубой глянцевый цвет панелей
</t>
    </r>
    <r>
      <rPr>
        <b/>
        <sz val="11"/>
        <color indexed="63"/>
        <rFont val="Tahoma"/>
        <family val="2"/>
      </rPr>
      <t>G</t>
    </r>
    <r>
      <rPr>
        <sz val="11"/>
        <color indexed="63"/>
        <rFont val="Tahoma"/>
        <family val="2"/>
      </rPr>
      <t xml:space="preserve">  - зеленый цвет панелей</t>
    </r>
  </si>
  <si>
    <r>
      <t xml:space="preserve">► Эффективный обогреватль - как замена классическим 
    видам обогревателей (радиатор, тепловентилятор)
► Современный дизайн, яркая упаковка
► Усовершенствованный ленточный 
    STIX-нагревательный элемент
► Только напольная установка
► Новая конструкция корпуса для поддержки 
    высокой компрессии потоков воздуха
► Режим двойной мощности (для модели 2000)
► Таймер, пошаговая установка температуры
</t>
    </r>
    <r>
      <rPr>
        <b/>
        <sz val="11"/>
        <color indexed="63"/>
        <rFont val="Tahoma"/>
        <family val="2"/>
      </rPr>
      <t>W</t>
    </r>
    <r>
      <rPr>
        <sz val="11"/>
        <color indexed="63"/>
        <rFont val="Tahoma"/>
        <family val="2"/>
      </rPr>
      <t xml:space="preserve"> - яркобелый глянцевый цвет панелей
</t>
    </r>
    <r>
      <rPr>
        <b/>
        <sz val="11"/>
        <color indexed="63"/>
        <rFont val="Tahoma"/>
        <family val="2"/>
      </rPr>
      <t>BE</t>
    </r>
    <r>
      <rPr>
        <sz val="11"/>
        <color indexed="63"/>
        <rFont val="Tahoma"/>
        <family val="2"/>
      </rPr>
      <t xml:space="preserve"> - голубой глянцевый цвет панелей
</t>
    </r>
    <r>
      <rPr>
        <b/>
        <sz val="11"/>
        <color indexed="63"/>
        <rFont val="Tahoma"/>
        <family val="2"/>
      </rPr>
      <t>BK</t>
    </r>
    <r>
      <rPr>
        <sz val="11"/>
        <color indexed="63"/>
        <rFont val="Tahoma"/>
        <family val="2"/>
      </rPr>
      <t xml:space="preserve">  - черный глянцевый цвет панелей</t>
    </r>
  </si>
  <si>
    <t>В наличии</t>
  </si>
  <si>
    <r>
      <t>Цена, РУБ</t>
    </r>
    <r>
      <rPr>
        <sz val="9"/>
        <color indexed="63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</si>
</sst>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;[Red]\(0.00\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"/>
    <numFmt numFmtId="171" formatCode="0.0"/>
    <numFmt numFmtId="172" formatCode="#,##0.00&quot;р.&quot;"/>
    <numFmt numFmtId="173" formatCode="[$-409]d\-mmm\-yyyy;@"/>
    <numFmt numFmtId="174" formatCode="_ &quot;￥&quot;* #,##0.00_ ;_ &quot;￥&quot;* \-#,##0.00_ ;_ &quot;￥&quot;* &quot;-&quot;??_ ;_ @_ "/>
    <numFmt numFmtId="175" formatCode="_ &quot;￥&quot;* #,##0_ ;_ &quot;￥&quot;* \-#,##0_ ;_ &quot;￥&quot;* &quot;-&quot;_ ;_ @_ "/>
    <numFmt numFmtId="176" formatCode="_ * #,##0.00_ ;_ * \-#,##0.00_ ;_ * &quot;-&quot;??_ ;_ @_ "/>
    <numFmt numFmtId="177" formatCode="_ * #,##0_ ;_ * \-#,##0_ ;_ * &quot;-&quot;_ ;_ @_ 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00"/>
    <numFmt numFmtId="184" formatCode="0.0%"/>
    <numFmt numFmtId="185" formatCode="#,##0.000000000000"/>
    <numFmt numFmtId="186" formatCode="&quot;US$&quot;#,##0.00;\-&quot;US$&quot;#,##0.00"/>
    <numFmt numFmtId="187" formatCode="0.00000"/>
    <numFmt numFmtId="188" formatCode="dd\ mmm\ yy"/>
    <numFmt numFmtId="189" formatCode="mmm/yyyy"/>
    <numFmt numFmtId="190" formatCode="\$#,##0.00_);[Red]\(\$#,##0.00\)"/>
    <numFmt numFmtId="191" formatCode="0.000_);[Red]\(0.000\)"/>
    <numFmt numFmtId="192" formatCode="0.0000_);[Red]\(0.0000\)"/>
    <numFmt numFmtId="193" formatCode="#,##0.00_);[Red]\(#,##0.00\)"/>
    <numFmt numFmtId="194" formatCode="#,##0.0_);[Red]\(#,##0.0\)"/>
    <numFmt numFmtId="195" formatCode="#,##0.0"/>
    <numFmt numFmtId="196" formatCode="_-* #,##0.0_р_._-;\-* #,##0.0_р_._-;_-* &quot;-&quot;??_р_._-;_-@_-"/>
    <numFmt numFmtId="197" formatCode="0.00_);\(0.00\)"/>
    <numFmt numFmtId="198" formatCode="\$#,##0.00;\-\$#,##0.00"/>
    <numFmt numFmtId="199" formatCode="[$€-2]\ ###,000_);[Red]\([$€-2]\ ###,000\)"/>
    <numFmt numFmtId="200" formatCode="0.0_);[Red]\(0.0\)"/>
    <numFmt numFmtId="201" formatCode="0.000%"/>
    <numFmt numFmtId="202" formatCode="0.0_ 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i/>
      <sz val="7"/>
      <color indexed="8"/>
      <name val="Tahoma"/>
      <family val="2"/>
    </font>
    <font>
      <b/>
      <i/>
      <sz val="7"/>
      <color indexed="8"/>
      <name val="Tahoma"/>
      <family val="2"/>
    </font>
    <font>
      <b/>
      <sz val="8"/>
      <color indexed="9"/>
      <name val="Tahoma"/>
      <family val="2"/>
    </font>
    <font>
      <sz val="6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10"/>
      <color indexed="63"/>
      <name val="Tahoma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8"/>
      <color indexed="9"/>
      <name val="Tahoma"/>
      <family val="2"/>
    </font>
    <font>
      <b/>
      <sz val="10"/>
      <color indexed="44"/>
      <name val="Tahoma"/>
      <family val="2"/>
    </font>
    <font>
      <b/>
      <sz val="11"/>
      <color indexed="63"/>
      <name val="Tahoma"/>
      <family val="2"/>
    </font>
    <font>
      <b/>
      <sz val="7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sz val="7"/>
      <color indexed="8"/>
      <name val="Tahoma"/>
      <family val="2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1"/>
      <color indexed="63"/>
      <name val="Tahoma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  <font>
      <i/>
      <sz val="12"/>
      <color indexed="8"/>
      <name val="Tahoma"/>
      <family val="2"/>
    </font>
    <font>
      <sz val="12"/>
      <name val="Tahoma"/>
      <family val="2"/>
    </font>
    <font>
      <i/>
      <sz val="11"/>
      <color indexed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>
      <alignment/>
      <protection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9" fillId="24" borderId="0" xfId="0" applyNumberFormat="1" applyFont="1" applyFill="1" applyAlignment="1">
      <alignment vertical="center" wrapText="1"/>
    </xf>
    <xf numFmtId="49" fontId="9" fillId="24" borderId="0" xfId="0" applyNumberFormat="1" applyFont="1" applyFill="1" applyAlignment="1">
      <alignment horizontal="center" vertical="center" wrapText="1"/>
    </xf>
    <xf numFmtId="49" fontId="9" fillId="24" borderId="0" xfId="0" applyNumberFormat="1" applyFont="1" applyFill="1" applyAlignment="1">
      <alignment vertical="center"/>
    </xf>
    <xf numFmtId="49" fontId="10" fillId="24" borderId="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/>
    </xf>
    <xf numFmtId="0" fontId="11" fillId="24" borderId="0" xfId="69" applyFont="1" applyFill="1">
      <alignment/>
      <protection/>
    </xf>
    <xf numFmtId="0" fontId="13" fillId="24" borderId="0" xfId="69" applyFont="1" applyFill="1">
      <alignment/>
      <protection/>
    </xf>
    <xf numFmtId="0" fontId="14" fillId="0" borderId="0" xfId="69" applyFont="1" applyBorder="1" applyAlignment="1">
      <alignment horizontal="center" vertical="center" wrapText="1"/>
      <protection/>
    </xf>
    <xf numFmtId="1" fontId="14" fillId="0" borderId="0" xfId="69" applyNumberFormat="1" applyFont="1" applyBorder="1" applyAlignment="1">
      <alignment horizontal="center" vertical="center" wrapText="1"/>
      <protection/>
    </xf>
    <xf numFmtId="171" fontId="15" fillId="0" borderId="0" xfId="69" applyNumberFormat="1" applyFont="1" applyBorder="1" applyAlignment="1">
      <alignment horizontal="center" vertical="center" wrapText="1"/>
      <protection/>
    </xf>
    <xf numFmtId="0" fontId="13" fillId="24" borderId="0" xfId="69" applyFont="1" applyFill="1" applyBorder="1">
      <alignment/>
      <protection/>
    </xf>
    <xf numFmtId="0" fontId="13" fillId="24" borderId="0" xfId="69" applyFont="1" applyFill="1" applyBorder="1" applyAlignment="1">
      <alignment horizontal="center"/>
      <protection/>
    </xf>
    <xf numFmtId="0" fontId="20" fillId="24" borderId="0" xfId="69" applyFont="1" applyFill="1" applyBorder="1" applyAlignment="1">
      <alignment horizontal="left"/>
      <protection/>
    </xf>
    <xf numFmtId="0" fontId="22" fillId="24" borderId="0" xfId="69" applyFont="1" applyFill="1" applyBorder="1" applyAlignment="1">
      <alignment horizontal="left" vertical="top" wrapText="1"/>
      <protection/>
    </xf>
    <xf numFmtId="171" fontId="22" fillId="24" borderId="0" xfId="69" applyNumberFormat="1" applyFont="1" applyFill="1" applyBorder="1" applyAlignment="1">
      <alignment horizontal="left" vertical="top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13" fillId="20" borderId="0" xfId="69" applyFont="1" applyFill="1">
      <alignment/>
      <protection/>
    </xf>
    <xf numFmtId="0" fontId="11" fillId="20" borderId="0" xfId="69" applyFont="1" applyFill="1" applyAlignment="1">
      <alignment horizontal="center"/>
      <protection/>
    </xf>
    <xf numFmtId="0" fontId="11" fillId="20" borderId="0" xfId="69" applyFont="1" applyFill="1">
      <alignment/>
      <protection/>
    </xf>
    <xf numFmtId="0" fontId="13" fillId="20" borderId="0" xfId="69" applyFont="1" applyFill="1">
      <alignment/>
      <protection/>
    </xf>
    <xf numFmtId="184" fontId="9" fillId="20" borderId="0" xfId="69" applyNumberFormat="1" applyFont="1" applyFill="1">
      <alignment/>
      <protection/>
    </xf>
    <xf numFmtId="49" fontId="9" fillId="20" borderId="0" xfId="0" applyNumberFormat="1" applyFont="1" applyFill="1" applyAlignment="1">
      <alignment vertical="center" wrapText="1"/>
    </xf>
    <xf numFmtId="49" fontId="10" fillId="20" borderId="0" xfId="0" applyNumberFormat="1" applyFont="1" applyFill="1" applyAlignment="1">
      <alignment horizontal="center" vertical="center" wrapText="1"/>
    </xf>
    <xf numFmtId="49" fontId="10" fillId="20" borderId="0" xfId="0" applyNumberFormat="1" applyFont="1" applyFill="1" applyAlignment="1">
      <alignment vertical="center" wrapText="1"/>
    </xf>
    <xf numFmtId="49" fontId="9" fillId="20" borderId="0" xfId="0" applyNumberFormat="1" applyFont="1" applyFill="1" applyAlignment="1">
      <alignment vertical="center" wrapText="1"/>
    </xf>
    <xf numFmtId="184" fontId="9" fillId="20" borderId="0" xfId="0" applyNumberFormat="1" applyFont="1" applyFill="1" applyAlignment="1">
      <alignment vertical="center" wrapText="1"/>
    </xf>
    <xf numFmtId="49" fontId="9" fillId="20" borderId="10" xfId="0" applyNumberFormat="1" applyFont="1" applyFill="1" applyBorder="1" applyAlignment="1">
      <alignment vertical="center" textRotation="90" wrapText="1"/>
    </xf>
    <xf numFmtId="184" fontId="9" fillId="20" borderId="10" xfId="0" applyNumberFormat="1" applyFont="1" applyFill="1" applyBorder="1" applyAlignment="1">
      <alignment vertical="center" textRotation="90" wrapText="1"/>
    </xf>
    <xf numFmtId="49" fontId="9" fillId="20" borderId="10" xfId="0" applyNumberFormat="1" applyFont="1" applyFill="1" applyBorder="1" applyAlignment="1">
      <alignment vertical="center" textRotation="90" wrapText="1"/>
    </xf>
    <xf numFmtId="49" fontId="9" fillId="20" borderId="0" xfId="0" applyNumberFormat="1" applyFont="1" applyFill="1" applyAlignment="1">
      <alignment vertical="center"/>
    </xf>
    <xf numFmtId="49" fontId="10" fillId="20" borderId="0" xfId="0" applyNumberFormat="1" applyFont="1" applyFill="1" applyAlignment="1">
      <alignment horizontal="center" vertical="center"/>
    </xf>
    <xf numFmtId="49" fontId="10" fillId="20" borderId="0" xfId="0" applyNumberFormat="1" applyFont="1" applyFill="1" applyAlignment="1">
      <alignment vertical="center"/>
    </xf>
    <xf numFmtId="49" fontId="9" fillId="20" borderId="0" xfId="0" applyNumberFormat="1" applyFont="1" applyFill="1" applyAlignment="1">
      <alignment vertical="center"/>
    </xf>
    <xf numFmtId="184" fontId="9" fillId="20" borderId="0" xfId="0" applyNumberFormat="1" applyFont="1" applyFill="1" applyAlignment="1">
      <alignment vertical="center"/>
    </xf>
    <xf numFmtId="0" fontId="11" fillId="20" borderId="0" xfId="69" applyFont="1" applyFill="1">
      <alignment/>
      <protection/>
    </xf>
    <xf numFmtId="184" fontId="10" fillId="20" borderId="0" xfId="69" applyNumberFormat="1" applyFont="1" applyFill="1">
      <alignment/>
      <protection/>
    </xf>
    <xf numFmtId="0" fontId="9" fillId="20" borderId="0" xfId="0" applyFont="1" applyFill="1" applyAlignment="1">
      <alignment vertical="center"/>
    </xf>
    <xf numFmtId="0" fontId="10" fillId="20" borderId="0" xfId="0" applyFont="1" applyFill="1" applyAlignment="1">
      <alignment horizontal="center" vertical="center"/>
    </xf>
    <xf numFmtId="0" fontId="10" fillId="20" borderId="0" xfId="0" applyFont="1" applyFill="1" applyAlignment="1">
      <alignment vertical="center"/>
    </xf>
    <xf numFmtId="0" fontId="17" fillId="20" borderId="0" xfId="0" applyFont="1" applyFill="1" applyAlignment="1">
      <alignment vertical="center"/>
    </xf>
    <xf numFmtId="10" fontId="21" fillId="20" borderId="10" xfId="0" applyNumberFormat="1" applyFont="1" applyFill="1" applyBorder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2" fontId="22" fillId="20" borderId="10" xfId="0" applyNumberFormat="1" applyFont="1" applyFill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184" fontId="10" fillId="20" borderId="10" xfId="0" applyNumberFormat="1" applyFont="1" applyFill="1" applyBorder="1" applyAlignment="1">
      <alignment vertical="center"/>
    </xf>
    <xf numFmtId="184" fontId="9" fillId="20" borderId="10" xfId="0" applyNumberFormat="1" applyFont="1" applyFill="1" applyBorder="1" applyAlignment="1">
      <alignment vertical="center"/>
    </xf>
    <xf numFmtId="171" fontId="9" fillId="20" borderId="0" xfId="0" applyNumberFormat="1" applyFont="1" applyFill="1" applyAlignment="1">
      <alignment vertical="center"/>
    </xf>
    <xf numFmtId="0" fontId="9" fillId="20" borderId="0" xfId="0" applyFont="1" applyFill="1" applyAlignment="1">
      <alignment vertical="center"/>
    </xf>
    <xf numFmtId="171" fontId="11" fillId="20" borderId="0" xfId="69" applyNumberFormat="1" applyFont="1" applyFill="1">
      <alignment/>
      <protection/>
    </xf>
    <xf numFmtId="10" fontId="11" fillId="20" borderId="0" xfId="69" applyNumberFormat="1" applyFont="1" applyFill="1">
      <alignment/>
      <protection/>
    </xf>
    <xf numFmtId="10" fontId="10" fillId="20" borderId="0" xfId="0" applyNumberFormat="1" applyFont="1" applyFill="1" applyAlignment="1">
      <alignment vertical="center"/>
    </xf>
    <xf numFmtId="10" fontId="22" fillId="20" borderId="10" xfId="0" applyNumberFormat="1" applyFont="1" applyFill="1" applyBorder="1" applyAlignment="1">
      <alignment vertical="center"/>
    </xf>
    <xf numFmtId="0" fontId="9" fillId="20" borderId="0" xfId="0" applyFont="1" applyFill="1" applyAlignment="1">
      <alignment horizontal="center" vertical="center"/>
    </xf>
    <xf numFmtId="171" fontId="19" fillId="20" borderId="10" xfId="69" applyNumberFormat="1" applyFont="1" applyFill="1" applyBorder="1" applyAlignment="1">
      <alignment horizontal="center" vertical="center" wrapText="1"/>
      <protection/>
    </xf>
    <xf numFmtId="171" fontId="19" fillId="20" borderId="10" xfId="69" applyNumberFormat="1" applyFont="1" applyFill="1" applyBorder="1" applyAlignment="1" applyProtection="1">
      <alignment horizontal="center" vertical="center" wrapText="1"/>
      <protection locked="0"/>
    </xf>
    <xf numFmtId="10" fontId="19" fillId="20" borderId="10" xfId="69" applyNumberFormat="1" applyFont="1" applyFill="1" applyBorder="1" applyAlignment="1">
      <alignment horizontal="center" vertical="center" wrapText="1"/>
      <protection/>
    </xf>
    <xf numFmtId="10" fontId="21" fillId="20" borderId="12" xfId="69" applyNumberFormat="1" applyFont="1" applyFill="1" applyBorder="1" applyAlignment="1">
      <alignment horizontal="center" vertical="center" wrapText="1"/>
      <protection/>
    </xf>
    <xf numFmtId="10" fontId="21" fillId="20" borderId="11" xfId="69" applyNumberFormat="1" applyFont="1" applyFill="1" applyBorder="1" applyAlignment="1">
      <alignment horizontal="center" vertical="center" wrapText="1"/>
      <protection/>
    </xf>
    <xf numFmtId="10" fontId="22" fillId="20" borderId="12" xfId="69" applyNumberFormat="1" applyFont="1" applyFill="1" applyBorder="1" applyAlignment="1" applyProtection="1">
      <alignment horizontal="center" vertical="center" wrapText="1"/>
      <protection locked="0"/>
    </xf>
    <xf numFmtId="10" fontId="22" fillId="20" borderId="10" xfId="69" applyNumberFormat="1" applyFont="1" applyFill="1" applyBorder="1" applyAlignment="1">
      <alignment horizontal="center" vertical="center" wrapText="1"/>
      <protection/>
    </xf>
    <xf numFmtId="9" fontId="11" fillId="20" borderId="0" xfId="67" applyFont="1" applyFill="1" applyAlignment="1">
      <alignment/>
    </xf>
    <xf numFmtId="1" fontId="26" fillId="20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9" fillId="20" borderId="10" xfId="0" applyNumberFormat="1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12" fillId="8" borderId="16" xfId="69" applyFont="1" applyFill="1" applyBorder="1" applyAlignment="1">
      <alignment horizontal="left" vertical="center" wrapText="1"/>
      <protection/>
    </xf>
    <xf numFmtId="0" fontId="16" fillId="8" borderId="17" xfId="69" applyFont="1" applyFill="1" applyBorder="1" applyAlignment="1">
      <alignment horizontal="left" vertical="center" wrapText="1"/>
      <protection/>
    </xf>
    <xf numFmtId="10" fontId="18" fillId="20" borderId="18" xfId="69" applyNumberFormat="1" applyFont="1" applyFill="1" applyBorder="1" applyAlignment="1">
      <alignment horizontal="center" vertical="center" wrapText="1"/>
      <protection/>
    </xf>
    <xf numFmtId="10" fontId="18" fillId="20" borderId="13" xfId="69" applyNumberFormat="1" applyFont="1" applyFill="1" applyBorder="1" applyAlignment="1">
      <alignment horizontal="center" vertical="center" wrapText="1"/>
      <protection/>
    </xf>
    <xf numFmtId="10" fontId="18" fillId="20" borderId="19" xfId="69" applyNumberFormat="1" applyFont="1" applyFill="1" applyBorder="1" applyAlignment="1">
      <alignment horizontal="center" vertical="center" wrapText="1"/>
      <protection/>
    </xf>
    <xf numFmtId="10" fontId="18" fillId="20" borderId="10" xfId="69" applyNumberFormat="1" applyFont="1" applyFill="1" applyBorder="1" applyAlignment="1">
      <alignment horizontal="center" vertical="center" wrapText="1"/>
      <protection/>
    </xf>
    <xf numFmtId="0" fontId="20" fillId="24" borderId="0" xfId="69" applyFont="1" applyFill="1" applyBorder="1" applyAlignment="1">
      <alignment horizontal="left"/>
      <protection/>
    </xf>
    <xf numFmtId="1" fontId="24" fillId="0" borderId="0" xfId="69" applyNumberFormat="1" applyFont="1" applyBorder="1" applyAlignment="1">
      <alignment horizontal="right"/>
      <protection/>
    </xf>
    <xf numFmtId="0" fontId="22" fillId="8" borderId="0" xfId="69" applyFont="1" applyFill="1" applyBorder="1" applyAlignment="1">
      <alignment horizontal="center" vertical="center" wrapText="1"/>
      <protection/>
    </xf>
    <xf numFmtId="0" fontId="13" fillId="24" borderId="0" xfId="69" applyFont="1" applyFill="1" applyBorder="1" applyAlignment="1">
      <alignment horizontal="center"/>
      <protection/>
    </xf>
    <xf numFmtId="0" fontId="18" fillId="0" borderId="10" xfId="69" applyFont="1" applyFill="1" applyBorder="1" applyAlignment="1">
      <alignment horizontal="center" vertical="center" wrapText="1"/>
      <protection/>
    </xf>
    <xf numFmtId="0" fontId="18" fillId="0" borderId="14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 wrapText="1"/>
      <protection/>
    </xf>
    <xf numFmtId="2" fontId="18" fillId="0" borderId="18" xfId="69" applyNumberFormat="1" applyFont="1" applyFill="1" applyBorder="1" applyAlignment="1">
      <alignment horizontal="center" vertical="center" wrapText="1"/>
      <protection/>
    </xf>
    <xf numFmtId="2" fontId="18" fillId="0" borderId="19" xfId="69" applyNumberFormat="1" applyFont="1" applyFill="1" applyBorder="1" applyAlignment="1">
      <alignment horizontal="center" vertical="center" wrapText="1"/>
      <protection/>
    </xf>
    <xf numFmtId="1" fontId="18" fillId="0" borderId="14" xfId="69" applyNumberFormat="1" applyFont="1" applyFill="1" applyBorder="1" applyAlignment="1">
      <alignment horizontal="center" vertical="center" wrapText="1"/>
      <protection/>
    </xf>
    <xf numFmtId="1" fontId="18" fillId="0" borderId="11" xfId="69" applyNumberFormat="1" applyFont="1" applyFill="1" applyBorder="1" applyAlignment="1">
      <alignment horizontal="center" vertical="center" wrapText="1"/>
      <protection/>
    </xf>
    <xf numFmtId="0" fontId="12" fillId="8" borderId="20" xfId="69" applyFont="1" applyFill="1" applyBorder="1" applyAlignment="1">
      <alignment horizontal="left" vertical="center" wrapText="1"/>
      <protection/>
    </xf>
    <xf numFmtId="0" fontId="10" fillId="8" borderId="18" xfId="0" applyFont="1" applyFill="1" applyBorder="1" applyAlignment="1">
      <alignment horizontal="left" vertical="center"/>
    </xf>
    <xf numFmtId="0" fontId="16" fillId="8" borderId="12" xfId="69" applyFont="1" applyFill="1" applyBorder="1" applyAlignment="1">
      <alignment horizontal="left" vertical="center" wrapText="1"/>
      <protection/>
    </xf>
    <xf numFmtId="0" fontId="16" fillId="8" borderId="21" xfId="69" applyFont="1" applyFill="1" applyBorder="1" applyAlignment="1">
      <alignment horizontal="left" vertical="center" wrapText="1"/>
      <protection/>
    </xf>
    <xf numFmtId="0" fontId="44" fillId="26" borderId="0" xfId="0" applyFont="1" applyFill="1" applyAlignment="1">
      <alignment horizontal="center" vertical="center"/>
    </xf>
    <xf numFmtId="0" fontId="45" fillId="26" borderId="0" xfId="0" applyFont="1" applyFill="1" applyAlignment="1">
      <alignment/>
    </xf>
    <xf numFmtId="0" fontId="46" fillId="26" borderId="0" xfId="0" applyFont="1" applyFill="1" applyAlignment="1">
      <alignment/>
    </xf>
    <xf numFmtId="0" fontId="47" fillId="20" borderId="0" xfId="0" applyFont="1" applyFill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0" fontId="44" fillId="20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/>
    </xf>
    <xf numFmtId="0" fontId="49" fillId="26" borderId="0" xfId="0" applyFont="1" applyFill="1" applyBorder="1" applyAlignment="1">
      <alignment horizontal="center" vertical="center"/>
    </xf>
    <xf numFmtId="0" fontId="49" fillId="26" borderId="0" xfId="0" applyFont="1" applyFill="1" applyBorder="1" applyAlignment="1">
      <alignment vertical="center"/>
    </xf>
    <xf numFmtId="0" fontId="50" fillId="26" borderId="0" xfId="0" applyFont="1" applyFill="1" applyAlignment="1">
      <alignment horizontal="center"/>
    </xf>
    <xf numFmtId="0" fontId="51" fillId="26" borderId="0" xfId="0" applyFont="1" applyFill="1" applyBorder="1" applyAlignment="1">
      <alignment horizontal="center"/>
    </xf>
    <xf numFmtId="0" fontId="51" fillId="26" borderId="0" xfId="0" applyFont="1" applyFill="1" applyBorder="1" applyAlignment="1">
      <alignment horizontal="center" vertical="center"/>
    </xf>
    <xf numFmtId="0" fontId="25" fillId="24" borderId="0" xfId="69" applyFont="1" applyFill="1" applyBorder="1" applyAlignment="1">
      <alignment horizontal="left" vertical="top" wrapText="1"/>
      <protection/>
    </xf>
    <xf numFmtId="49" fontId="13" fillId="24" borderId="0" xfId="0" applyNumberFormat="1" applyFont="1" applyFill="1" applyAlignment="1">
      <alignment horizontal="center" vertical="center" wrapText="1"/>
    </xf>
    <xf numFmtId="0" fontId="25" fillId="0" borderId="14" xfId="69" applyFont="1" applyFill="1" applyBorder="1" applyAlignment="1">
      <alignment horizontal="center" vertical="center" wrapText="1"/>
      <protection/>
    </xf>
    <xf numFmtId="0" fontId="25" fillId="0" borderId="11" xfId="69" applyFont="1" applyFill="1" applyBorder="1" applyAlignment="1">
      <alignment horizontal="center" vertical="center" wrapText="1"/>
      <protection/>
    </xf>
    <xf numFmtId="49" fontId="11" fillId="24" borderId="0" xfId="0" applyNumberFormat="1" applyFont="1" applyFill="1" applyBorder="1" applyAlignment="1">
      <alignment horizontal="center" vertical="center" wrapText="1"/>
    </xf>
    <xf numFmtId="0" fontId="52" fillId="25" borderId="14" xfId="0" applyFont="1" applyFill="1" applyBorder="1" applyAlignment="1">
      <alignment horizontal="left" vertical="center" wrapText="1"/>
    </xf>
    <xf numFmtId="0" fontId="52" fillId="25" borderId="15" xfId="0" applyFont="1" applyFill="1" applyBorder="1" applyAlignment="1">
      <alignment horizontal="left" vertical="center" wrapText="1"/>
    </xf>
    <xf numFmtId="0" fontId="52" fillId="25" borderId="11" xfId="0" applyFont="1" applyFill="1" applyBorder="1" applyAlignment="1">
      <alignment horizontal="left" vertical="center" wrapText="1"/>
    </xf>
    <xf numFmtId="0" fontId="52" fillId="24" borderId="14" xfId="0" applyFont="1" applyFill="1" applyBorder="1" applyAlignment="1">
      <alignment horizontal="left" vertical="center" wrapText="1"/>
    </xf>
    <xf numFmtId="0" fontId="52" fillId="24" borderId="15" xfId="0" applyFont="1" applyFill="1" applyBorder="1" applyAlignment="1">
      <alignment horizontal="left" vertical="center" wrapText="1"/>
    </xf>
    <xf numFmtId="0" fontId="52" fillId="24" borderId="11" xfId="0" applyFont="1" applyFill="1" applyBorder="1" applyAlignment="1">
      <alignment horizontal="left" vertical="center" wrapText="1"/>
    </xf>
    <xf numFmtId="0" fontId="13" fillId="20" borderId="0" xfId="0" applyFont="1" applyFill="1" applyAlignment="1">
      <alignment horizontal="center" vertical="center"/>
    </xf>
    <xf numFmtId="1" fontId="54" fillId="25" borderId="10" xfId="0" applyNumberFormat="1" applyFont="1" applyFill="1" applyBorder="1" applyAlignment="1">
      <alignment horizontal="center" vertical="center"/>
    </xf>
    <xf numFmtId="1" fontId="52" fillId="25" borderId="10" xfId="0" applyNumberFormat="1" applyFont="1" applyFill="1" applyBorder="1" applyAlignment="1">
      <alignment horizontal="center" vertical="center"/>
    </xf>
    <xf numFmtId="171" fontId="55" fillId="0" borderId="0" xfId="69" applyNumberFormat="1" applyFont="1" applyBorder="1" applyAlignment="1">
      <alignment horizontal="center" vertical="center" wrapText="1"/>
      <protection/>
    </xf>
    <xf numFmtId="171" fontId="53" fillId="24" borderId="0" xfId="69" applyNumberFormat="1" applyFont="1" applyFill="1" applyBorder="1" applyAlignment="1">
      <alignment horizontal="left" vertical="top" wrapText="1"/>
      <protection/>
    </xf>
    <xf numFmtId="171" fontId="56" fillId="24" borderId="0" xfId="0" applyNumberFormat="1" applyFont="1" applyFill="1" applyAlignment="1">
      <alignment horizontal="center" vertical="center"/>
    </xf>
    <xf numFmtId="171" fontId="54" fillId="0" borderId="10" xfId="69" applyNumberFormat="1" applyFont="1" applyFill="1" applyBorder="1" applyAlignment="1">
      <alignment horizontal="center" vertical="center" wrapText="1"/>
      <protection/>
    </xf>
    <xf numFmtId="171" fontId="56" fillId="24" borderId="0" xfId="0" applyNumberFormat="1" applyFont="1" applyFill="1" applyBorder="1" applyAlignment="1">
      <alignment horizontal="center" vertical="center" textRotation="90" wrapText="1"/>
    </xf>
    <xf numFmtId="171" fontId="56" fillId="20" borderId="0" xfId="0" applyNumberFormat="1" applyFont="1" applyFill="1" applyAlignment="1">
      <alignment horizontal="center" vertical="center"/>
    </xf>
    <xf numFmtId="171" fontId="57" fillId="0" borderId="0" xfId="69" applyNumberFormat="1" applyFont="1" applyBorder="1" applyAlignment="1">
      <alignment horizontal="center" vertical="center" wrapText="1"/>
      <protection/>
    </xf>
    <xf numFmtId="171" fontId="25" fillId="24" borderId="0" xfId="69" applyNumberFormat="1" applyFont="1" applyFill="1" applyBorder="1" applyAlignment="1">
      <alignment horizontal="left" vertical="top" wrapText="1"/>
      <protection/>
    </xf>
    <xf numFmtId="171" fontId="13" fillId="24" borderId="0" xfId="0" applyNumberFormat="1" applyFont="1" applyFill="1" applyAlignment="1">
      <alignment horizontal="center" vertical="center" wrapText="1"/>
    </xf>
    <xf numFmtId="171" fontId="13" fillId="24" borderId="0" xfId="0" applyNumberFormat="1" applyFont="1" applyFill="1" applyAlignment="1">
      <alignment horizontal="center" vertical="center"/>
    </xf>
    <xf numFmtId="1" fontId="52" fillId="24" borderId="10" xfId="0" applyNumberFormat="1" applyFont="1" applyFill="1" applyBorder="1" applyAlignment="1">
      <alignment horizontal="center" vertical="center"/>
    </xf>
    <xf numFmtId="171" fontId="13" fillId="20" borderId="0" xfId="0" applyNumberFormat="1" applyFont="1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56" fillId="24" borderId="0" xfId="0" applyFont="1" applyFill="1" applyAlignment="1">
      <alignment vertical="center"/>
    </xf>
    <xf numFmtId="171" fontId="25" fillId="0" borderId="10" xfId="69" applyNumberFormat="1" applyFont="1" applyFill="1" applyBorder="1" applyAlignment="1">
      <alignment horizontal="center" vertical="center" wrapText="1"/>
      <protection/>
    </xf>
    <xf numFmtId="171" fontId="13" fillId="24" borderId="22" xfId="0" applyNumberFormat="1" applyFont="1" applyFill="1" applyBorder="1" applyAlignment="1">
      <alignment horizontal="center" vertical="center"/>
    </xf>
    <xf numFmtId="0" fontId="12" fillId="8" borderId="23" xfId="69" applyFont="1" applyFill="1" applyBorder="1" applyAlignment="1">
      <alignment horizontal="left" vertical="center" wrapText="1"/>
      <protection/>
    </xf>
    <xf numFmtId="0" fontId="10" fillId="8" borderId="19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left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71" fontId="56" fillId="24" borderId="16" xfId="0" applyNumberFormat="1" applyFont="1" applyFill="1" applyBorder="1" applyAlignment="1">
      <alignment horizontal="center" vertical="center"/>
    </xf>
    <xf numFmtId="171" fontId="13" fillId="24" borderId="23" xfId="0" applyNumberFormat="1" applyFont="1" applyFill="1" applyBorder="1" applyAlignment="1">
      <alignment horizontal="center" vertical="center"/>
    </xf>
  </cellXfs>
  <cellStyles count="67">
    <cellStyle name="Normal" xfId="0"/>
    <cellStyle name="RowLevel_0" xfId="1"/>
    <cellStyle name="RowLevel_1" xfId="3"/>
    <cellStyle name="_!!!" xfId="15"/>
    <cellStyle name="_2006_Price_History" xfId="16"/>
    <cellStyle name="_2006_Price_History_!2008-Вода" xfId="17"/>
    <cellStyle name="_2006_Price_History_Midea_WH_PI" xfId="18"/>
    <cellStyle name="_2006_Price_History_WH_Midea_2008_Final_Order+PI_ver.1" xfId="19"/>
    <cellStyle name="_Лист1" xfId="20"/>
    <cellStyle name="_Теплотехника_2006" xfId="21"/>
    <cellStyle name="_Теплотехника_2006_!2008-Вода" xfId="22"/>
    <cellStyle name="_Теплотехника_2006_Midea_WH_PI" xfId="23"/>
    <cellStyle name="_Теплотехника_2006_WH_Midea_2008_Final_Order+PI_ver.1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  <cellStyle name="千位分隔[0]_0920俄罗斯" xfId="74"/>
    <cellStyle name="千位分隔_0920俄罗斯" xfId="75"/>
    <cellStyle name="常规_0920俄罗斯" xfId="76"/>
    <cellStyle name="货币[0]_0920俄罗斯" xfId="77"/>
    <cellStyle name="货币_0920俄罗斯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85725</xdr:rowOff>
    </xdr:from>
    <xdr:to>
      <xdr:col>2</xdr:col>
      <xdr:colOff>1714500</xdr:colOff>
      <xdr:row>10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2990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21</xdr:row>
      <xdr:rowOff>295275</xdr:rowOff>
    </xdr:from>
    <xdr:to>
      <xdr:col>3</xdr:col>
      <xdr:colOff>1352550</xdr:colOff>
      <xdr:row>23</xdr:row>
      <xdr:rowOff>428625</xdr:rowOff>
    </xdr:to>
    <xdr:pic>
      <xdr:nvPicPr>
        <xdr:cNvPr id="2" name="Picture 9" descr="SC HT CL1 1000 W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5829300"/>
          <a:ext cx="8001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30</xdr:row>
      <xdr:rowOff>200025</xdr:rowOff>
    </xdr:from>
    <xdr:to>
      <xdr:col>3</xdr:col>
      <xdr:colOff>1609725</xdr:colOff>
      <xdr:row>31</xdr:row>
      <xdr:rowOff>561975</xdr:rowOff>
    </xdr:to>
    <xdr:pic>
      <xdr:nvPicPr>
        <xdr:cNvPr id="3" name="Picture 10" descr="SC HT HM1 1000 BE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0029825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32</xdr:row>
      <xdr:rowOff>47625</xdr:rowOff>
    </xdr:from>
    <xdr:to>
      <xdr:col>3</xdr:col>
      <xdr:colOff>1504950</xdr:colOff>
      <xdr:row>33</xdr:row>
      <xdr:rowOff>523875</xdr:rowOff>
    </xdr:to>
    <xdr:pic>
      <xdr:nvPicPr>
        <xdr:cNvPr id="4" name="Picture 11" descr="SC HT HM1 1000 G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11191875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28</xdr:row>
      <xdr:rowOff>76200</xdr:rowOff>
    </xdr:from>
    <xdr:to>
      <xdr:col>3</xdr:col>
      <xdr:colOff>1619250</xdr:colOff>
      <xdr:row>29</xdr:row>
      <xdr:rowOff>581025</xdr:rowOff>
    </xdr:to>
    <xdr:pic>
      <xdr:nvPicPr>
        <xdr:cNvPr id="5" name="Picture 12" descr="SC HT HM1 1000 W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8591550"/>
          <a:ext cx="1257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37</xdr:row>
      <xdr:rowOff>257175</xdr:rowOff>
    </xdr:from>
    <xdr:to>
      <xdr:col>3</xdr:col>
      <xdr:colOff>1552575</xdr:colOff>
      <xdr:row>38</xdr:row>
      <xdr:rowOff>552450</xdr:rowOff>
    </xdr:to>
    <xdr:pic>
      <xdr:nvPicPr>
        <xdr:cNvPr id="6" name="Picture 13" descr="SC HT HL1 1000 BE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14144625"/>
          <a:ext cx="1266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39</xdr:row>
      <xdr:rowOff>152400</xdr:rowOff>
    </xdr:from>
    <xdr:to>
      <xdr:col>3</xdr:col>
      <xdr:colOff>1524000</xdr:colOff>
      <xdr:row>40</xdr:row>
      <xdr:rowOff>581025</xdr:rowOff>
    </xdr:to>
    <xdr:pic>
      <xdr:nvPicPr>
        <xdr:cNvPr id="7" name="Picture 14" descr="black-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15335250"/>
          <a:ext cx="1238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35</xdr:row>
      <xdr:rowOff>219075</xdr:rowOff>
    </xdr:from>
    <xdr:to>
      <xdr:col>3</xdr:col>
      <xdr:colOff>1457325</xdr:colOff>
      <xdr:row>36</xdr:row>
      <xdr:rowOff>619125</xdr:rowOff>
    </xdr:to>
    <xdr:pic>
      <xdr:nvPicPr>
        <xdr:cNvPr id="8" name="Picture 15" descr="SC HT HL1 1000 W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00650" y="12811125"/>
          <a:ext cx="114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4</xdr:row>
      <xdr:rowOff>9525</xdr:rowOff>
    </xdr:from>
    <xdr:to>
      <xdr:col>10</xdr:col>
      <xdr:colOff>47625</xdr:colOff>
      <xdr:row>4</xdr:row>
      <xdr:rowOff>38100</xdr:rowOff>
    </xdr:to>
    <xdr:pic>
      <xdr:nvPicPr>
        <xdr:cNvPr id="9" name="Picture 1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95550" y="1057275"/>
          <a:ext cx="85534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933450</xdr:colOff>
      <xdr:row>4</xdr:row>
      <xdr:rowOff>9525</xdr:rowOff>
    </xdr:to>
    <xdr:pic>
      <xdr:nvPicPr>
        <xdr:cNvPr id="10" name="Picture 1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0"/>
          <a:ext cx="2352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3"/>
  <sheetViews>
    <sheetView showGridLines="0" tabSelected="1" view="pageBreakPreview" zoomScale="80" zoomScaleNormal="85" zoomScaleSheetLayoutView="80" zoomScalePageLayoutView="0" workbookViewId="0" topLeftCell="A1">
      <selection activeCell="AB17" sqref="AB17"/>
    </sheetView>
  </sheetViews>
  <sheetFormatPr defaultColWidth="9.00390625" defaultRowHeight="12.75" outlineLevelRow="1" outlineLevelCol="1"/>
  <cols>
    <col min="1" max="1" width="1.37890625" style="39" customWidth="1"/>
    <col min="2" max="2" width="17.375" style="39" customWidth="1"/>
    <col min="3" max="3" width="45.375" style="116" customWidth="1"/>
    <col min="4" max="4" width="22.375" style="55" customWidth="1"/>
    <col min="5" max="6" width="8.875" style="55" customWidth="1"/>
    <col min="7" max="7" width="10.00390625" style="55" customWidth="1"/>
    <col min="8" max="8" width="7.25390625" style="55" customWidth="1"/>
    <col min="9" max="9" width="12.625" style="55" customWidth="1"/>
    <col min="10" max="10" width="10.25390625" style="124" customWidth="1"/>
    <col min="11" max="11" width="10.25390625" style="130" customWidth="1"/>
    <col min="12" max="12" width="12.375" style="39" customWidth="1"/>
    <col min="13" max="15" width="11.125" style="39" hidden="1" customWidth="1" outlineLevel="1"/>
    <col min="16" max="16" width="8.75390625" style="40" hidden="1" customWidth="1" outlineLevel="1"/>
    <col min="17" max="17" width="9.875" style="41" hidden="1" customWidth="1" outlineLevel="1"/>
    <col min="18" max="18" width="9.125" style="39" customWidth="1" collapsed="1"/>
    <col min="19" max="19" width="11.125" style="39" hidden="1" customWidth="1" outlineLevel="1"/>
    <col min="20" max="20" width="8.75390625" style="40" hidden="1" customWidth="1" outlineLevel="1"/>
    <col min="21" max="21" width="9.875" style="41" hidden="1" customWidth="1" outlineLevel="1"/>
    <col min="22" max="22" width="9.125" style="39" customWidth="1" collapsed="1"/>
    <col min="23" max="23" width="11.25390625" style="50" hidden="1" customWidth="1" outlineLevel="1"/>
    <col min="24" max="24" width="8.125" style="36" hidden="1" customWidth="1" outlineLevel="1"/>
    <col min="25" max="26" width="6.375" style="36" hidden="1" customWidth="1" outlineLevel="1"/>
    <col min="27" max="27" width="9.125" style="39" customWidth="1" collapsed="1"/>
    <col min="28" max="16384" width="9.125" style="39" customWidth="1"/>
  </cols>
  <sheetData>
    <row r="1" spans="1:33" s="98" customFormat="1" ht="15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5"/>
      <c r="U1" s="95"/>
      <c r="V1" s="96"/>
      <c r="W1" s="96"/>
      <c r="X1" s="96"/>
      <c r="Y1" s="96"/>
      <c r="Z1" s="96"/>
      <c r="AA1" s="96"/>
      <c r="AB1" s="96"/>
      <c r="AC1" s="96"/>
      <c r="AD1" s="97"/>
      <c r="AE1" s="96"/>
      <c r="AF1" s="96"/>
      <c r="AG1" s="96"/>
    </row>
    <row r="2" spans="1:33" s="98" customFormat="1" ht="20.2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6"/>
      <c r="W2" s="96"/>
      <c r="X2" s="96"/>
      <c r="Y2" s="96"/>
      <c r="Z2" s="96"/>
      <c r="AA2" s="96"/>
      <c r="AB2" s="96"/>
      <c r="AC2" s="96"/>
      <c r="AD2" s="97"/>
      <c r="AE2" s="96"/>
      <c r="AF2" s="96"/>
      <c r="AG2" s="96"/>
    </row>
    <row r="3" spans="1:33" s="98" customFormat="1" ht="25.5">
      <c r="A3" s="100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101"/>
      <c r="T3" s="101"/>
      <c r="U3" s="101"/>
      <c r="V3" s="96"/>
      <c r="W3" s="96"/>
      <c r="X3" s="96"/>
      <c r="Y3" s="96"/>
      <c r="Z3" s="96"/>
      <c r="AA3" s="96"/>
      <c r="AB3" s="96"/>
      <c r="AC3" s="96"/>
      <c r="AD3" s="97"/>
      <c r="AE3" s="96"/>
      <c r="AF3" s="96"/>
      <c r="AG3" s="96"/>
    </row>
    <row r="4" spans="1:33" s="98" customFormat="1" ht="21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96"/>
      <c r="W4" s="96"/>
      <c r="X4" s="96"/>
      <c r="Y4" s="96"/>
      <c r="Z4" s="96"/>
      <c r="AA4" s="96"/>
      <c r="AB4" s="96"/>
      <c r="AC4" s="96"/>
      <c r="AD4" s="97"/>
      <c r="AE4" s="96"/>
      <c r="AF4" s="96"/>
      <c r="AG4" s="96"/>
    </row>
    <row r="5" spans="1:33" s="98" customFormat="1" ht="21" customHeight="1">
      <c r="A5" s="103" t="s">
        <v>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96"/>
      <c r="W5" s="96"/>
      <c r="X5" s="96"/>
      <c r="Y5" s="96"/>
      <c r="Z5" s="96"/>
      <c r="AA5" s="96"/>
      <c r="AB5" s="96"/>
      <c r="AC5" s="96"/>
      <c r="AD5" s="97"/>
      <c r="AE5" s="96"/>
      <c r="AF5" s="96"/>
      <c r="AG5" s="96"/>
    </row>
    <row r="6" spans="1:33" s="98" customFormat="1" ht="18.75">
      <c r="A6" s="104" t="s">
        <v>59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96"/>
      <c r="W6" s="96"/>
      <c r="X6" s="96"/>
      <c r="Y6" s="96"/>
      <c r="Z6" s="96"/>
      <c r="AA6" s="96"/>
      <c r="AB6" s="96"/>
      <c r="AC6" s="96"/>
      <c r="AD6" s="97"/>
      <c r="AE6" s="96"/>
      <c r="AF6" s="96"/>
      <c r="AG6" s="96"/>
    </row>
    <row r="7" spans="1:26" s="19" customFormat="1" ht="14.25">
      <c r="A7" s="11"/>
      <c r="B7" s="11"/>
      <c r="C7" s="11"/>
      <c r="D7" s="11"/>
      <c r="E7" s="79" t="s">
        <v>16</v>
      </c>
      <c r="F7" s="79"/>
      <c r="G7" s="79"/>
      <c r="H7" s="79"/>
      <c r="I7" s="79"/>
      <c r="J7" s="79"/>
      <c r="K7" s="79"/>
      <c r="L7" s="12"/>
      <c r="P7" s="20"/>
      <c r="Q7" s="21"/>
      <c r="T7" s="20"/>
      <c r="U7" s="21"/>
      <c r="W7" s="22"/>
      <c r="X7" s="23"/>
      <c r="Y7" s="23"/>
      <c r="Z7" s="23"/>
    </row>
    <row r="8" spans="1:26" s="19" customFormat="1" ht="15" customHeight="1">
      <c r="A8" s="11"/>
      <c r="B8" s="11"/>
      <c r="C8" s="11"/>
      <c r="D8" s="11"/>
      <c r="E8" s="80" t="s">
        <v>44</v>
      </c>
      <c r="F8" s="80"/>
      <c r="G8" s="80"/>
      <c r="H8" s="80"/>
      <c r="I8" s="80"/>
      <c r="J8" s="80"/>
      <c r="K8" s="80"/>
      <c r="L8" s="12"/>
      <c r="P8" s="20"/>
      <c r="Q8" s="21"/>
      <c r="T8" s="20"/>
      <c r="U8" s="21"/>
      <c r="W8" s="22"/>
      <c r="X8" s="23"/>
      <c r="Y8" s="23"/>
      <c r="Z8" s="23"/>
    </row>
    <row r="9" spans="1:26" s="19" customFormat="1" ht="14.25">
      <c r="A9" s="11"/>
      <c r="B9" s="11"/>
      <c r="C9" s="11"/>
      <c r="D9" s="11"/>
      <c r="E9" s="80"/>
      <c r="F9" s="80"/>
      <c r="G9" s="80"/>
      <c r="H9" s="80"/>
      <c r="I9" s="80"/>
      <c r="J9" s="80"/>
      <c r="K9" s="80"/>
      <c r="L9" s="12"/>
      <c r="P9" s="20"/>
      <c r="Q9" s="21"/>
      <c r="T9" s="20"/>
      <c r="U9" s="21"/>
      <c r="W9" s="22"/>
      <c r="X9" s="23"/>
      <c r="Y9" s="23"/>
      <c r="Z9" s="23"/>
    </row>
    <row r="10" spans="1:26" s="19" customFormat="1" ht="14.25">
      <c r="A10" s="11"/>
      <c r="B10" s="11"/>
      <c r="C10" s="11"/>
      <c r="D10" s="11"/>
      <c r="E10" s="80"/>
      <c r="F10" s="80"/>
      <c r="G10" s="80"/>
      <c r="H10" s="80"/>
      <c r="I10" s="80"/>
      <c r="J10" s="80"/>
      <c r="K10" s="80"/>
      <c r="L10" s="12"/>
      <c r="P10" s="20"/>
      <c r="Q10" s="21"/>
      <c r="T10" s="20"/>
      <c r="U10" s="21"/>
      <c r="W10" s="22"/>
      <c r="X10" s="23"/>
      <c r="Y10" s="23"/>
      <c r="Z10" s="23"/>
    </row>
    <row r="11" spans="1:26" s="19" customFormat="1" ht="14.25">
      <c r="A11" s="11"/>
      <c r="B11" s="11"/>
      <c r="C11" s="11"/>
      <c r="D11" s="11"/>
      <c r="E11" s="81"/>
      <c r="F11" s="81"/>
      <c r="G11" s="81"/>
      <c r="H11" s="81"/>
      <c r="I11" s="81"/>
      <c r="J11" s="81"/>
      <c r="K11" s="81"/>
      <c r="L11" s="12"/>
      <c r="P11" s="20"/>
      <c r="Q11" s="21"/>
      <c r="T11" s="20"/>
      <c r="U11" s="21"/>
      <c r="W11" s="22"/>
      <c r="X11" s="23"/>
      <c r="Y11" s="23"/>
      <c r="Z11" s="23"/>
    </row>
    <row r="12" spans="1:26" s="19" customFormat="1" ht="7.5" customHeight="1">
      <c r="A12" s="11"/>
      <c r="B12" s="11"/>
      <c r="C12" s="11"/>
      <c r="D12" s="11"/>
      <c r="E12" s="12"/>
      <c r="F12" s="12"/>
      <c r="G12" s="8"/>
      <c r="H12" s="9"/>
      <c r="I12" s="10"/>
      <c r="J12" s="119"/>
      <c r="K12" s="125"/>
      <c r="L12" s="12"/>
      <c r="P12" s="20"/>
      <c r="Q12" s="21"/>
      <c r="T12" s="20"/>
      <c r="U12" s="21"/>
      <c r="W12" s="22"/>
      <c r="X12" s="23"/>
      <c r="Y12" s="23"/>
      <c r="Z12" s="23"/>
    </row>
    <row r="13" spans="1:26" s="19" customFormat="1" ht="14.25">
      <c r="A13" s="11"/>
      <c r="B13" s="78" t="s">
        <v>4</v>
      </c>
      <c r="C13" s="78"/>
      <c r="D13" s="13"/>
      <c r="E13" s="78" t="s">
        <v>54</v>
      </c>
      <c r="F13" s="78"/>
      <c r="G13" s="78"/>
      <c r="H13" s="78"/>
      <c r="I13" s="78"/>
      <c r="J13" s="78"/>
      <c r="K13" s="78"/>
      <c r="L13" s="12"/>
      <c r="P13" s="20"/>
      <c r="Q13" s="21"/>
      <c r="T13" s="20"/>
      <c r="U13" s="21"/>
      <c r="W13" s="22"/>
      <c r="X13" s="23"/>
      <c r="Y13" s="23"/>
      <c r="Z13" s="23"/>
    </row>
    <row r="14" spans="1:26" s="19" customFormat="1" ht="7.5" customHeight="1">
      <c r="A14" s="11"/>
      <c r="B14" s="14"/>
      <c r="C14" s="105"/>
      <c r="D14" s="14"/>
      <c r="E14" s="14"/>
      <c r="F14" s="14"/>
      <c r="G14" s="14"/>
      <c r="H14" s="14"/>
      <c r="I14" s="15"/>
      <c r="J14" s="120"/>
      <c r="K14" s="126"/>
      <c r="L14" s="12"/>
      <c r="P14" s="20"/>
      <c r="Q14" s="21"/>
      <c r="T14" s="20"/>
      <c r="U14" s="21"/>
      <c r="W14" s="22"/>
      <c r="X14" s="23"/>
      <c r="Y14" s="23"/>
      <c r="Z14" s="23"/>
    </row>
    <row r="15" spans="1:26" s="24" customFormat="1" ht="15">
      <c r="A15" s="1"/>
      <c r="B15" s="1"/>
      <c r="C15" s="106"/>
      <c r="D15" s="2"/>
      <c r="E15" s="2"/>
      <c r="F15" s="2"/>
      <c r="G15" s="2"/>
      <c r="H15" s="2"/>
      <c r="I15" s="2"/>
      <c r="J15" s="121"/>
      <c r="K15" s="127"/>
      <c r="L15" s="1"/>
      <c r="P15" s="25"/>
      <c r="Q15" s="26"/>
      <c r="T15" s="25"/>
      <c r="U15" s="26"/>
      <c r="W15" s="27"/>
      <c r="X15" s="28"/>
      <c r="Y15" s="28"/>
      <c r="Z15" s="28"/>
    </row>
    <row r="16" spans="1:26" s="24" customFormat="1" ht="37.5" customHeight="1">
      <c r="A16" s="1"/>
      <c r="B16" s="82" t="s">
        <v>39</v>
      </c>
      <c r="C16" s="107" t="s">
        <v>0</v>
      </c>
      <c r="D16" s="83" t="s">
        <v>10</v>
      </c>
      <c r="E16" s="82" t="s">
        <v>3</v>
      </c>
      <c r="F16" s="82" t="s">
        <v>15</v>
      </c>
      <c r="G16" s="83" t="s">
        <v>12</v>
      </c>
      <c r="H16" s="87" t="s">
        <v>13</v>
      </c>
      <c r="I16" s="87" t="s">
        <v>14</v>
      </c>
      <c r="J16" s="85" t="s">
        <v>63</v>
      </c>
      <c r="K16" s="86"/>
      <c r="L16" s="1"/>
      <c r="M16" s="74" t="s">
        <v>5</v>
      </c>
      <c r="N16" s="75"/>
      <c r="O16" s="75"/>
      <c r="P16" s="75"/>
      <c r="Q16" s="76"/>
      <c r="S16" s="77" t="s">
        <v>45</v>
      </c>
      <c r="T16" s="77"/>
      <c r="U16" s="77"/>
      <c r="W16" s="67" t="s">
        <v>9</v>
      </c>
      <c r="X16" s="67"/>
      <c r="Y16" s="67"/>
      <c r="Z16" s="67"/>
    </row>
    <row r="17" spans="1:26" s="24" customFormat="1" ht="54.75" customHeight="1">
      <c r="A17" s="1"/>
      <c r="B17" s="82"/>
      <c r="C17" s="108"/>
      <c r="D17" s="84"/>
      <c r="E17" s="82"/>
      <c r="F17" s="82"/>
      <c r="G17" s="84"/>
      <c r="H17" s="88"/>
      <c r="I17" s="88"/>
      <c r="J17" s="122" t="s">
        <v>1</v>
      </c>
      <c r="K17" s="134" t="s">
        <v>2</v>
      </c>
      <c r="L17" s="1"/>
      <c r="M17" s="60" t="s">
        <v>11</v>
      </c>
      <c r="N17" s="59" t="s">
        <v>50</v>
      </c>
      <c r="O17" s="59" t="s">
        <v>51</v>
      </c>
      <c r="P17" s="61" t="s">
        <v>52</v>
      </c>
      <c r="Q17" s="62" t="s">
        <v>53</v>
      </c>
      <c r="S17" s="56" t="s">
        <v>46</v>
      </c>
      <c r="T17" s="57" t="s">
        <v>47</v>
      </c>
      <c r="U17" s="58" t="s">
        <v>48</v>
      </c>
      <c r="W17" s="29" t="s">
        <v>49</v>
      </c>
      <c r="X17" s="30" t="s">
        <v>6</v>
      </c>
      <c r="Y17" s="31" t="s">
        <v>7</v>
      </c>
      <c r="Z17" s="31" t="s">
        <v>8</v>
      </c>
    </row>
    <row r="18" spans="1:26" s="32" customFormat="1" ht="14.25">
      <c r="A18" s="3"/>
      <c r="B18" s="4"/>
      <c r="C18" s="109"/>
      <c r="D18" s="4"/>
      <c r="E18" s="4"/>
      <c r="F18" s="4"/>
      <c r="G18" s="4"/>
      <c r="H18" s="4"/>
      <c r="I18" s="4"/>
      <c r="J18" s="123"/>
      <c r="K18" s="135"/>
      <c r="L18" s="3"/>
      <c r="P18" s="33"/>
      <c r="Q18" s="34"/>
      <c r="S18" s="49"/>
      <c r="T18" s="33"/>
      <c r="U18" s="53"/>
      <c r="W18" s="35"/>
      <c r="X18" s="36"/>
      <c r="Y18" s="36"/>
      <c r="Z18" s="36"/>
    </row>
    <row r="19" spans="1:26" s="37" customFormat="1" ht="33.75" customHeight="1">
      <c r="A19" s="6"/>
      <c r="B19" s="89" t="s">
        <v>17</v>
      </c>
      <c r="C19" s="72"/>
      <c r="D19" s="72"/>
      <c r="E19" s="72"/>
      <c r="F19" s="72"/>
      <c r="G19" s="72"/>
      <c r="H19" s="72"/>
      <c r="I19" s="72"/>
      <c r="J19" s="72"/>
      <c r="K19" s="136"/>
      <c r="L19" s="6"/>
      <c r="P19" s="20"/>
      <c r="Q19" s="21"/>
      <c r="S19" s="51"/>
      <c r="T19" s="20"/>
      <c r="U19" s="52"/>
      <c r="W19" s="22"/>
      <c r="X19" s="38"/>
      <c r="Y19" s="38"/>
      <c r="Z19" s="38"/>
    </row>
    <row r="20" spans="1:26" s="37" customFormat="1" ht="22.5" customHeight="1">
      <c r="A20" s="6"/>
      <c r="B20" s="91" t="s">
        <v>18</v>
      </c>
      <c r="C20" s="73"/>
      <c r="D20" s="73"/>
      <c r="E20" s="73"/>
      <c r="F20" s="73"/>
      <c r="G20" s="73"/>
      <c r="H20" s="73"/>
      <c r="I20" s="73"/>
      <c r="J20" s="73"/>
      <c r="K20" s="92"/>
      <c r="L20" s="6"/>
      <c r="N20" s="63">
        <v>-0.1</v>
      </c>
      <c r="P20" s="20"/>
      <c r="Q20" s="21"/>
      <c r="S20" s="51"/>
      <c r="T20" s="20"/>
      <c r="U20" s="52"/>
      <c r="W20" s="22"/>
      <c r="X20" s="38"/>
      <c r="Y20" s="38"/>
      <c r="Z20" s="38"/>
    </row>
    <row r="21" spans="1:23" ht="34.5" customHeight="1">
      <c r="A21" s="5"/>
      <c r="B21" s="90" t="s">
        <v>41</v>
      </c>
      <c r="C21" s="68"/>
      <c r="D21" s="68"/>
      <c r="E21" s="68"/>
      <c r="F21" s="68"/>
      <c r="G21" s="68"/>
      <c r="H21" s="68"/>
      <c r="I21" s="68"/>
      <c r="J21" s="68"/>
      <c r="K21" s="137"/>
      <c r="L21" s="5"/>
      <c r="S21" s="40"/>
      <c r="W21" s="42"/>
    </row>
    <row r="22" spans="1:26" ht="51" customHeight="1" outlineLevel="1">
      <c r="A22" s="5"/>
      <c r="B22" s="65" t="s">
        <v>20</v>
      </c>
      <c r="C22" s="110" t="s">
        <v>35</v>
      </c>
      <c r="D22" s="69"/>
      <c r="E22" s="17">
        <v>1</v>
      </c>
      <c r="F22" s="17">
        <v>3.9</v>
      </c>
      <c r="G22" s="17" t="s">
        <v>36</v>
      </c>
      <c r="H22" s="17" t="s">
        <v>36</v>
      </c>
      <c r="I22" s="17">
        <v>1000</v>
      </c>
      <c r="J22" s="117">
        <v>3700</v>
      </c>
      <c r="K22" s="118">
        <v>2960</v>
      </c>
      <c r="L22" s="133" t="s">
        <v>62</v>
      </c>
      <c r="M22" s="43">
        <v>0.2</v>
      </c>
      <c r="N22" s="43">
        <f>M22+$N$20</f>
        <v>0.1</v>
      </c>
      <c r="O22" s="64" t="e">
        <f>P22*(1+N22)</f>
        <v>#REF!</v>
      </c>
      <c r="P22" s="44" t="e">
        <f>IF(OR(#REF!="М",ISBLANK(#REF!)),S22,IF(#REF!="Д",T22,0))</f>
        <v>#REF!</v>
      </c>
      <c r="Q22" s="45" t="e">
        <f>P22*0.95</f>
        <v>#REF!</v>
      </c>
      <c r="S22" s="44">
        <v>1650</v>
      </c>
      <c r="T22" s="44">
        <v>1650</v>
      </c>
      <c r="U22" s="54">
        <f>T22/S22-1</f>
        <v>0</v>
      </c>
      <c r="W22" s="46">
        <v>1630</v>
      </c>
      <c r="X22" s="47" t="e">
        <f>P22/W22-1</f>
        <v>#REF!</v>
      </c>
      <c r="Y22" s="48" t="e">
        <f>Q22/(W22*0.95)-1</f>
        <v>#REF!</v>
      </c>
      <c r="Z22" s="48" t="e">
        <f>X22</f>
        <v>#REF!</v>
      </c>
    </row>
    <row r="23" spans="1:26" ht="51" customHeight="1" outlineLevel="1">
      <c r="A23" s="5"/>
      <c r="B23" s="65" t="s">
        <v>21</v>
      </c>
      <c r="C23" s="111"/>
      <c r="D23" s="70"/>
      <c r="E23" s="17">
        <v>1</v>
      </c>
      <c r="F23" s="17">
        <v>4.8</v>
      </c>
      <c r="G23" s="17" t="s">
        <v>36</v>
      </c>
      <c r="H23" s="17" t="s">
        <v>36</v>
      </c>
      <c r="I23" s="18" t="s">
        <v>38</v>
      </c>
      <c r="J23" s="117">
        <v>3640</v>
      </c>
      <c r="K23" s="118">
        <v>2915</v>
      </c>
      <c r="L23" s="133" t="s">
        <v>62</v>
      </c>
      <c r="M23" s="43">
        <v>0.2</v>
      </c>
      <c r="N23" s="43">
        <f>M23+$N$20</f>
        <v>0.1</v>
      </c>
      <c r="O23" s="64" t="e">
        <f>P23*(1+N23)</f>
        <v>#REF!</v>
      </c>
      <c r="P23" s="44" t="e">
        <f>IF(OR(#REF!="М",ISBLANK(#REF!)),S23,IF(#REF!="Д",T23,0))</f>
        <v>#REF!</v>
      </c>
      <c r="Q23" s="45" t="e">
        <f>P23*0.95</f>
        <v>#REF!</v>
      </c>
      <c r="S23" s="44">
        <v>1850</v>
      </c>
      <c r="T23" s="44">
        <v>1850</v>
      </c>
      <c r="U23" s="54">
        <f>T23/S23-1</f>
        <v>0</v>
      </c>
      <c r="W23" s="46">
        <v>1830</v>
      </c>
      <c r="X23" s="47" t="e">
        <f>P23/W23-1</f>
        <v>#REF!</v>
      </c>
      <c r="Y23" s="48" t="e">
        <f>Q23/(W23*0.95)-1</f>
        <v>#REF!</v>
      </c>
      <c r="Z23" s="48" t="e">
        <f>X23</f>
        <v>#REF!</v>
      </c>
    </row>
    <row r="24" spans="1:26" ht="51" customHeight="1" outlineLevel="1">
      <c r="A24" s="5"/>
      <c r="B24" s="65" t="s">
        <v>22</v>
      </c>
      <c r="C24" s="112"/>
      <c r="D24" s="71"/>
      <c r="E24" s="17">
        <v>1</v>
      </c>
      <c r="F24" s="17">
        <v>5.8</v>
      </c>
      <c r="G24" s="17" t="s">
        <v>36</v>
      </c>
      <c r="H24" s="17" t="s">
        <v>36</v>
      </c>
      <c r="I24" s="17" t="s">
        <v>37</v>
      </c>
      <c r="J24" s="117">
        <v>4230</v>
      </c>
      <c r="K24" s="118">
        <v>3385</v>
      </c>
      <c r="L24" s="5"/>
      <c r="M24" s="43">
        <v>0.2</v>
      </c>
      <c r="N24" s="43">
        <f>M24+$N$20</f>
        <v>0.1</v>
      </c>
      <c r="O24" s="64" t="e">
        <f>P24*(1+N24)</f>
        <v>#REF!</v>
      </c>
      <c r="P24" s="44" t="e">
        <f>IF(OR(#REF!="М",ISBLANK(#REF!)),S24,IF(#REF!="Д",T24,0))</f>
        <v>#REF!</v>
      </c>
      <c r="Q24" s="45" t="e">
        <f>P24*0.95</f>
        <v>#REF!</v>
      </c>
      <c r="S24" s="44">
        <v>2050</v>
      </c>
      <c r="T24" s="44">
        <v>2050</v>
      </c>
      <c r="U24" s="54">
        <f>T24/S24-1</f>
        <v>0</v>
      </c>
      <c r="W24" s="46">
        <v>2030</v>
      </c>
      <c r="X24" s="47" t="e">
        <f>P24/W24-1</f>
        <v>#REF!</v>
      </c>
      <c r="Y24" s="48" t="e">
        <f>Q24/(W24*0.95)-1</f>
        <v>#REF!</v>
      </c>
      <c r="Z24" s="48" t="e">
        <f>X24</f>
        <v>#REF!</v>
      </c>
    </row>
    <row r="25" spans="1:19" ht="15">
      <c r="A25" s="5"/>
      <c r="B25" s="138"/>
      <c r="C25" s="139"/>
      <c r="D25" s="140"/>
      <c r="E25" s="140"/>
      <c r="F25" s="140"/>
      <c r="G25" s="140"/>
      <c r="H25" s="140"/>
      <c r="I25" s="140"/>
      <c r="J25" s="141"/>
      <c r="K25" s="142"/>
      <c r="L25" s="5"/>
      <c r="S25" s="40"/>
    </row>
    <row r="26" spans="1:26" s="37" customFormat="1" ht="33.75" customHeight="1">
      <c r="A26" s="6"/>
      <c r="B26" s="89" t="s">
        <v>19</v>
      </c>
      <c r="C26" s="72"/>
      <c r="D26" s="72"/>
      <c r="E26" s="72"/>
      <c r="F26" s="72"/>
      <c r="G26" s="72"/>
      <c r="H26" s="72"/>
      <c r="I26" s="72"/>
      <c r="J26" s="72"/>
      <c r="K26" s="136"/>
      <c r="L26" s="6"/>
      <c r="P26" s="20"/>
      <c r="Q26" s="21"/>
      <c r="S26" s="20"/>
      <c r="T26" s="20"/>
      <c r="U26" s="21"/>
      <c r="W26" s="22"/>
      <c r="X26" s="38"/>
      <c r="Y26" s="38"/>
      <c r="Z26" s="38"/>
    </row>
    <row r="27" spans="1:26" s="37" customFormat="1" ht="22.5" customHeight="1">
      <c r="A27" s="6"/>
      <c r="B27" s="91" t="s">
        <v>18</v>
      </c>
      <c r="C27" s="73"/>
      <c r="D27" s="73"/>
      <c r="E27" s="73"/>
      <c r="F27" s="73"/>
      <c r="G27" s="73"/>
      <c r="H27" s="73"/>
      <c r="I27" s="73"/>
      <c r="J27" s="73"/>
      <c r="K27" s="92"/>
      <c r="L27" s="6"/>
      <c r="P27" s="20"/>
      <c r="Q27" s="21"/>
      <c r="S27" s="20"/>
      <c r="T27" s="20"/>
      <c r="U27" s="21"/>
      <c r="W27" s="22"/>
      <c r="X27" s="38"/>
      <c r="Y27" s="38"/>
      <c r="Z27" s="38"/>
    </row>
    <row r="28" spans="1:23" ht="10.5">
      <c r="A28" s="5"/>
      <c r="B28" s="90" t="s">
        <v>42</v>
      </c>
      <c r="C28" s="68"/>
      <c r="D28" s="68"/>
      <c r="E28" s="68"/>
      <c r="F28" s="68"/>
      <c r="G28" s="68"/>
      <c r="H28" s="68"/>
      <c r="I28" s="68"/>
      <c r="J28" s="68"/>
      <c r="K28" s="137"/>
      <c r="L28" s="5"/>
      <c r="S28" s="40"/>
      <c r="W28" s="42"/>
    </row>
    <row r="29" spans="1:26" ht="51.75" customHeight="1" outlineLevel="1">
      <c r="A29" s="5"/>
      <c r="B29" s="16" t="s">
        <v>23</v>
      </c>
      <c r="C29" s="113" t="s">
        <v>60</v>
      </c>
      <c r="D29" s="69"/>
      <c r="E29" s="17">
        <v>1</v>
      </c>
      <c r="F29" s="17">
        <v>3.4</v>
      </c>
      <c r="G29" s="17" t="s">
        <v>36</v>
      </c>
      <c r="H29" s="17" t="s">
        <v>36</v>
      </c>
      <c r="I29" s="17">
        <v>1000</v>
      </c>
      <c r="J29" s="117">
        <v>1700</v>
      </c>
      <c r="K29" s="129">
        <v>1275</v>
      </c>
      <c r="L29" s="5"/>
      <c r="M29" s="43">
        <v>0.2</v>
      </c>
      <c r="N29" s="43">
        <f aca="true" t="shared" si="0" ref="N29:N34">M29+$N$20</f>
        <v>0.1</v>
      </c>
      <c r="O29" s="64" t="e">
        <f aca="true" t="shared" si="1" ref="O29:O34">P29*(1+N29)</f>
        <v>#REF!</v>
      </c>
      <c r="P29" s="44" t="e">
        <f>IF(OR(#REF!="М",ISBLANK(#REF!)),S29,IF(#REF!="Д",T29,0))</f>
        <v>#REF!</v>
      </c>
      <c r="Q29" s="45" t="e">
        <f aca="true" t="shared" si="2" ref="Q29:Q41">P29*0.95</f>
        <v>#REF!</v>
      </c>
      <c r="S29" s="44">
        <v>1045</v>
      </c>
      <c r="T29" s="44">
        <v>1045</v>
      </c>
      <c r="U29" s="54">
        <f aca="true" t="shared" si="3" ref="U29:U34">T29/S29-1</f>
        <v>0</v>
      </c>
      <c r="W29" s="46">
        <v>1045</v>
      </c>
      <c r="X29" s="47" t="e">
        <f aca="true" t="shared" si="4" ref="X29:X34">P29/W29-1</f>
        <v>#REF!</v>
      </c>
      <c r="Y29" s="48" t="e">
        <f aca="true" t="shared" si="5" ref="Y29:Y34">Q29/(W29*0.95)-1</f>
        <v>#REF!</v>
      </c>
      <c r="Z29" s="48" t="e">
        <f aca="true" t="shared" si="6" ref="Z29:Z34">X29</f>
        <v>#REF!</v>
      </c>
    </row>
    <row r="30" spans="1:26" ht="51.75" customHeight="1" outlineLevel="1">
      <c r="A30" s="5"/>
      <c r="B30" s="16" t="s">
        <v>24</v>
      </c>
      <c r="C30" s="114"/>
      <c r="D30" s="70"/>
      <c r="E30" s="17">
        <v>1</v>
      </c>
      <c r="F30" s="17">
        <v>4.6</v>
      </c>
      <c r="G30" s="17" t="s">
        <v>36</v>
      </c>
      <c r="H30" s="17" t="s">
        <v>36</v>
      </c>
      <c r="I30" s="17" t="s">
        <v>40</v>
      </c>
      <c r="J30" s="117">
        <v>2200</v>
      </c>
      <c r="K30" s="129">
        <v>1650</v>
      </c>
      <c r="L30" s="5"/>
      <c r="M30" s="43">
        <v>0.2</v>
      </c>
      <c r="N30" s="43">
        <f t="shared" si="0"/>
        <v>0.1</v>
      </c>
      <c r="O30" s="64" t="e">
        <f t="shared" si="1"/>
        <v>#REF!</v>
      </c>
      <c r="P30" s="44" t="e">
        <f>IF(OR(#REF!="М",ISBLANK(#REF!)),S30,IF(#REF!="Д",T30,0))</f>
        <v>#REF!</v>
      </c>
      <c r="Q30" s="45" t="e">
        <f t="shared" si="2"/>
        <v>#REF!</v>
      </c>
      <c r="S30" s="44">
        <v>1363</v>
      </c>
      <c r="T30" s="44">
        <v>1363</v>
      </c>
      <c r="U30" s="54">
        <f t="shared" si="3"/>
        <v>0</v>
      </c>
      <c r="W30" s="46">
        <v>1363</v>
      </c>
      <c r="X30" s="47" t="e">
        <f t="shared" si="4"/>
        <v>#REF!</v>
      </c>
      <c r="Y30" s="48" t="e">
        <f t="shared" si="5"/>
        <v>#REF!</v>
      </c>
      <c r="Z30" s="48" t="e">
        <f t="shared" si="6"/>
        <v>#REF!</v>
      </c>
    </row>
    <row r="31" spans="1:26" ht="51.75" customHeight="1" outlineLevel="1">
      <c r="A31" s="5"/>
      <c r="B31" s="16" t="s">
        <v>25</v>
      </c>
      <c r="C31" s="114"/>
      <c r="D31" s="70"/>
      <c r="E31" s="17">
        <v>1</v>
      </c>
      <c r="F31" s="17">
        <v>3.4</v>
      </c>
      <c r="G31" s="17" t="s">
        <v>36</v>
      </c>
      <c r="H31" s="17" t="s">
        <v>36</v>
      </c>
      <c r="I31" s="17">
        <v>1000</v>
      </c>
      <c r="J31" s="117">
        <v>1700</v>
      </c>
      <c r="K31" s="129">
        <v>1275</v>
      </c>
      <c r="L31" s="5"/>
      <c r="M31" s="43">
        <v>0.2</v>
      </c>
      <c r="N31" s="43">
        <f t="shared" si="0"/>
        <v>0.1</v>
      </c>
      <c r="O31" s="64" t="e">
        <f t="shared" si="1"/>
        <v>#REF!</v>
      </c>
      <c r="P31" s="44" t="e">
        <f>IF(OR(#REF!="М",ISBLANK(#REF!)),S31,IF(#REF!="Д",T31,0))</f>
        <v>#REF!</v>
      </c>
      <c r="Q31" s="45" t="e">
        <f t="shared" si="2"/>
        <v>#REF!</v>
      </c>
      <c r="S31" s="44">
        <v>1045</v>
      </c>
      <c r="T31" s="44">
        <v>1045</v>
      </c>
      <c r="U31" s="54">
        <f t="shared" si="3"/>
        <v>0</v>
      </c>
      <c r="W31" s="46">
        <v>1045</v>
      </c>
      <c r="X31" s="47" t="e">
        <f t="shared" si="4"/>
        <v>#REF!</v>
      </c>
      <c r="Y31" s="48" t="e">
        <f t="shared" si="5"/>
        <v>#REF!</v>
      </c>
      <c r="Z31" s="48" t="e">
        <f t="shared" si="6"/>
        <v>#REF!</v>
      </c>
    </row>
    <row r="32" spans="1:26" ht="51.75" customHeight="1" outlineLevel="1">
      <c r="A32" s="5"/>
      <c r="B32" s="16" t="s">
        <v>26</v>
      </c>
      <c r="C32" s="114"/>
      <c r="D32" s="70"/>
      <c r="E32" s="17">
        <v>1</v>
      </c>
      <c r="F32" s="17">
        <v>4.6</v>
      </c>
      <c r="G32" s="17" t="s">
        <v>36</v>
      </c>
      <c r="H32" s="17" t="s">
        <v>36</v>
      </c>
      <c r="I32" s="17" t="s">
        <v>40</v>
      </c>
      <c r="J32" s="117">
        <v>2200</v>
      </c>
      <c r="K32" s="129">
        <v>1650</v>
      </c>
      <c r="L32" s="5"/>
      <c r="M32" s="43">
        <v>0.2</v>
      </c>
      <c r="N32" s="43">
        <f t="shared" si="0"/>
        <v>0.1</v>
      </c>
      <c r="O32" s="64" t="e">
        <f t="shared" si="1"/>
        <v>#REF!</v>
      </c>
      <c r="P32" s="44" t="e">
        <f>IF(OR(#REF!="М",ISBLANK(#REF!)),S32,IF(#REF!="Д",T32,0))</f>
        <v>#REF!</v>
      </c>
      <c r="Q32" s="45" t="e">
        <f t="shared" si="2"/>
        <v>#REF!</v>
      </c>
      <c r="S32" s="44">
        <v>1363</v>
      </c>
      <c r="T32" s="44">
        <v>1363</v>
      </c>
      <c r="U32" s="54">
        <f t="shared" si="3"/>
        <v>0</v>
      </c>
      <c r="W32" s="46">
        <v>1363</v>
      </c>
      <c r="X32" s="47" t="e">
        <f t="shared" si="4"/>
        <v>#REF!</v>
      </c>
      <c r="Y32" s="48" t="e">
        <f t="shared" si="5"/>
        <v>#REF!</v>
      </c>
      <c r="Z32" s="48" t="e">
        <f t="shared" si="6"/>
        <v>#REF!</v>
      </c>
    </row>
    <row r="33" spans="1:26" ht="51.75" customHeight="1" outlineLevel="1">
      <c r="A33" s="5"/>
      <c r="B33" s="16" t="s">
        <v>27</v>
      </c>
      <c r="C33" s="114"/>
      <c r="D33" s="70"/>
      <c r="E33" s="17">
        <v>1</v>
      </c>
      <c r="F33" s="17">
        <v>3.4</v>
      </c>
      <c r="G33" s="17" t="s">
        <v>36</v>
      </c>
      <c r="H33" s="17" t="s">
        <v>36</v>
      </c>
      <c r="I33" s="17">
        <v>1000</v>
      </c>
      <c r="J33" s="117">
        <v>1700</v>
      </c>
      <c r="K33" s="129">
        <v>1275</v>
      </c>
      <c r="L33" s="5"/>
      <c r="M33" s="43">
        <v>0.2</v>
      </c>
      <c r="N33" s="43">
        <f t="shared" si="0"/>
        <v>0.1</v>
      </c>
      <c r="O33" s="64" t="e">
        <f t="shared" si="1"/>
        <v>#REF!</v>
      </c>
      <c r="P33" s="44" t="e">
        <f>IF(OR(#REF!="М",ISBLANK(#REF!)),S33,IF(#REF!="Д",T33,0))</f>
        <v>#REF!</v>
      </c>
      <c r="Q33" s="45" t="e">
        <f t="shared" si="2"/>
        <v>#REF!</v>
      </c>
      <c r="S33" s="44">
        <v>1045</v>
      </c>
      <c r="T33" s="44">
        <v>1045</v>
      </c>
      <c r="U33" s="54">
        <f t="shared" si="3"/>
        <v>0</v>
      </c>
      <c r="W33" s="46">
        <v>1045</v>
      </c>
      <c r="X33" s="47" t="e">
        <f t="shared" si="4"/>
        <v>#REF!</v>
      </c>
      <c r="Y33" s="48" t="e">
        <f t="shared" si="5"/>
        <v>#REF!</v>
      </c>
      <c r="Z33" s="48" t="e">
        <f t="shared" si="6"/>
        <v>#REF!</v>
      </c>
    </row>
    <row r="34" spans="1:26" ht="51.75" customHeight="1" outlineLevel="1">
      <c r="A34" s="5"/>
      <c r="B34" s="16" t="s">
        <v>28</v>
      </c>
      <c r="C34" s="115"/>
      <c r="D34" s="71"/>
      <c r="E34" s="17">
        <v>1</v>
      </c>
      <c r="F34" s="17">
        <v>4.6</v>
      </c>
      <c r="G34" s="17" t="s">
        <v>36</v>
      </c>
      <c r="H34" s="17" t="s">
        <v>36</v>
      </c>
      <c r="I34" s="17" t="s">
        <v>40</v>
      </c>
      <c r="J34" s="117">
        <v>2200</v>
      </c>
      <c r="K34" s="129">
        <v>1650</v>
      </c>
      <c r="L34" s="5"/>
      <c r="M34" s="43">
        <v>0.2</v>
      </c>
      <c r="N34" s="43">
        <f t="shared" si="0"/>
        <v>0.1</v>
      </c>
      <c r="O34" s="64" t="e">
        <f t="shared" si="1"/>
        <v>#REF!</v>
      </c>
      <c r="P34" s="44" t="e">
        <f>IF(OR(#REF!="М",ISBLANK(#REF!)),S34,IF(#REF!="Д",T34,0))</f>
        <v>#REF!</v>
      </c>
      <c r="Q34" s="45" t="e">
        <f t="shared" si="2"/>
        <v>#REF!</v>
      </c>
      <c r="S34" s="44">
        <v>1363</v>
      </c>
      <c r="T34" s="44">
        <v>1363</v>
      </c>
      <c r="U34" s="54">
        <f t="shared" si="3"/>
        <v>0</v>
      </c>
      <c r="W34" s="46">
        <v>1363</v>
      </c>
      <c r="X34" s="47" t="e">
        <f t="shared" si="4"/>
        <v>#REF!</v>
      </c>
      <c r="Y34" s="48" t="e">
        <f t="shared" si="5"/>
        <v>#REF!</v>
      </c>
      <c r="Z34" s="48" t="e">
        <f t="shared" si="6"/>
        <v>#REF!</v>
      </c>
    </row>
    <row r="35" spans="1:23" ht="10.5">
      <c r="A35" s="5"/>
      <c r="B35" s="90" t="s">
        <v>43</v>
      </c>
      <c r="C35" s="68"/>
      <c r="D35" s="68"/>
      <c r="E35" s="68"/>
      <c r="F35" s="68"/>
      <c r="G35" s="68"/>
      <c r="H35" s="68"/>
      <c r="I35" s="68"/>
      <c r="J35" s="68"/>
      <c r="K35" s="137"/>
      <c r="L35" s="5"/>
      <c r="S35" s="40"/>
      <c r="W35" s="42"/>
    </row>
    <row r="36" spans="1:26" ht="51" customHeight="1" outlineLevel="1">
      <c r="A36" s="5"/>
      <c r="B36" s="65" t="s">
        <v>29</v>
      </c>
      <c r="C36" s="113" t="s">
        <v>61</v>
      </c>
      <c r="D36" s="69"/>
      <c r="E36" s="17">
        <v>1</v>
      </c>
      <c r="F36" s="17">
        <v>3.4</v>
      </c>
      <c r="G36" s="17" t="s">
        <v>36</v>
      </c>
      <c r="H36" s="17" t="s">
        <v>36</v>
      </c>
      <c r="I36" s="17">
        <v>1000</v>
      </c>
      <c r="J36" s="117">
        <v>2200</v>
      </c>
      <c r="K36" s="129">
        <v>1650</v>
      </c>
      <c r="L36" s="133" t="s">
        <v>62</v>
      </c>
      <c r="M36" s="43">
        <v>0.2</v>
      </c>
      <c r="N36" s="43">
        <f aca="true" t="shared" si="7" ref="N36:N41">M36+$N$20</f>
        <v>0.1</v>
      </c>
      <c r="O36" s="64" t="e">
        <f aca="true" t="shared" si="8" ref="O36:O41">P36*(1+N36)</f>
        <v>#REF!</v>
      </c>
      <c r="P36" s="44" t="e">
        <f>IF(OR(#REF!="М",ISBLANK(#REF!)),S36,IF(#REF!="Д",T36,0))</f>
        <v>#REF!</v>
      </c>
      <c r="Q36" s="45" t="e">
        <f t="shared" si="2"/>
        <v>#REF!</v>
      </c>
      <c r="S36" s="44">
        <v>1317</v>
      </c>
      <c r="T36" s="44">
        <v>1317</v>
      </c>
      <c r="U36" s="54">
        <f aca="true" t="shared" si="9" ref="U36:U41">T36/S36-1</f>
        <v>0</v>
      </c>
      <c r="W36" s="46">
        <v>1317</v>
      </c>
      <c r="X36" s="47" t="e">
        <f aca="true" t="shared" si="10" ref="X36:X41">P36/W36-1</f>
        <v>#REF!</v>
      </c>
      <c r="Y36" s="48" t="e">
        <f aca="true" t="shared" si="11" ref="Y36:Y41">Q36/(W36*0.95)-1</f>
        <v>#REF!</v>
      </c>
      <c r="Z36" s="48" t="e">
        <f aca="true" t="shared" si="12" ref="Z36:Z41">X36</f>
        <v>#REF!</v>
      </c>
    </row>
    <row r="37" spans="1:26" ht="51" customHeight="1" outlineLevel="1">
      <c r="A37" s="5"/>
      <c r="B37" s="65" t="s">
        <v>30</v>
      </c>
      <c r="C37" s="114"/>
      <c r="D37" s="70"/>
      <c r="E37" s="17">
        <v>1</v>
      </c>
      <c r="F37" s="17">
        <v>4.6</v>
      </c>
      <c r="G37" s="17" t="s">
        <v>36</v>
      </c>
      <c r="H37" s="17" t="s">
        <v>36</v>
      </c>
      <c r="I37" s="17" t="s">
        <v>40</v>
      </c>
      <c r="J37" s="117">
        <v>2870</v>
      </c>
      <c r="K37" s="129">
        <v>2200</v>
      </c>
      <c r="L37" s="133" t="s">
        <v>62</v>
      </c>
      <c r="M37" s="43">
        <v>0.2</v>
      </c>
      <c r="N37" s="43">
        <f t="shared" si="7"/>
        <v>0.1</v>
      </c>
      <c r="O37" s="64" t="e">
        <f t="shared" si="8"/>
        <v>#REF!</v>
      </c>
      <c r="P37" s="44" t="e">
        <f>IF(OR(#REF!="М",ISBLANK(#REF!)),S37,IF(#REF!="Д",T37,0))</f>
        <v>#REF!</v>
      </c>
      <c r="Q37" s="45" t="e">
        <f t="shared" si="2"/>
        <v>#REF!</v>
      </c>
      <c r="S37" s="44">
        <v>1726</v>
      </c>
      <c r="T37" s="44">
        <v>1726</v>
      </c>
      <c r="U37" s="54">
        <f t="shared" si="9"/>
        <v>0</v>
      </c>
      <c r="W37" s="46">
        <v>1726</v>
      </c>
      <c r="X37" s="47" t="e">
        <f t="shared" si="10"/>
        <v>#REF!</v>
      </c>
      <c r="Y37" s="48" t="e">
        <f t="shared" si="11"/>
        <v>#REF!</v>
      </c>
      <c r="Z37" s="48" t="e">
        <f t="shared" si="12"/>
        <v>#REF!</v>
      </c>
    </row>
    <row r="38" spans="1:26" ht="51" customHeight="1" outlineLevel="1">
      <c r="A38" s="5"/>
      <c r="B38" s="66" t="s">
        <v>31</v>
      </c>
      <c r="C38" s="114"/>
      <c r="D38" s="70"/>
      <c r="E38" s="17">
        <v>1</v>
      </c>
      <c r="F38" s="17">
        <v>3.4</v>
      </c>
      <c r="G38" s="17" t="s">
        <v>36</v>
      </c>
      <c r="H38" s="17" t="s">
        <v>36</v>
      </c>
      <c r="I38" s="17">
        <v>1000</v>
      </c>
      <c r="J38" s="117">
        <v>2200</v>
      </c>
      <c r="K38" s="129">
        <v>1650</v>
      </c>
      <c r="L38" s="5"/>
      <c r="M38" s="43">
        <v>0.2</v>
      </c>
      <c r="N38" s="43">
        <f t="shared" si="7"/>
        <v>0.1</v>
      </c>
      <c r="O38" s="64" t="e">
        <f t="shared" si="8"/>
        <v>#REF!</v>
      </c>
      <c r="P38" s="44" t="e">
        <f>IF(OR(#REF!="М",ISBLANK(#REF!)),S38,IF(#REF!="Д",T38,0))</f>
        <v>#REF!</v>
      </c>
      <c r="Q38" s="45" t="e">
        <f t="shared" si="2"/>
        <v>#REF!</v>
      </c>
      <c r="S38" s="44">
        <v>1317</v>
      </c>
      <c r="T38" s="44">
        <v>1317</v>
      </c>
      <c r="U38" s="54">
        <f t="shared" si="9"/>
        <v>0</v>
      </c>
      <c r="W38" s="46">
        <v>1317</v>
      </c>
      <c r="X38" s="47" t="e">
        <f t="shared" si="10"/>
        <v>#REF!</v>
      </c>
      <c r="Y38" s="48" t="e">
        <f t="shared" si="11"/>
        <v>#REF!</v>
      </c>
      <c r="Z38" s="48" t="e">
        <f t="shared" si="12"/>
        <v>#REF!</v>
      </c>
    </row>
    <row r="39" spans="1:26" ht="51" customHeight="1" outlineLevel="1">
      <c r="A39" s="5"/>
      <c r="B39" s="66" t="s">
        <v>32</v>
      </c>
      <c r="C39" s="114"/>
      <c r="D39" s="70"/>
      <c r="E39" s="17">
        <v>1</v>
      </c>
      <c r="F39" s="17">
        <v>4.6</v>
      </c>
      <c r="G39" s="17" t="s">
        <v>36</v>
      </c>
      <c r="H39" s="17" t="s">
        <v>36</v>
      </c>
      <c r="I39" s="17" t="s">
        <v>40</v>
      </c>
      <c r="J39" s="117">
        <v>2870</v>
      </c>
      <c r="K39" s="129">
        <v>2200</v>
      </c>
      <c r="L39" s="5"/>
      <c r="M39" s="43">
        <v>0.2</v>
      </c>
      <c r="N39" s="43">
        <f t="shared" si="7"/>
        <v>0.1</v>
      </c>
      <c r="O39" s="64" t="e">
        <f t="shared" si="8"/>
        <v>#REF!</v>
      </c>
      <c r="P39" s="44" t="e">
        <f>IF(OR(#REF!="М",ISBLANK(#REF!)),S39,IF(#REF!="Д",T39,0))</f>
        <v>#REF!</v>
      </c>
      <c r="Q39" s="45" t="e">
        <f t="shared" si="2"/>
        <v>#REF!</v>
      </c>
      <c r="S39" s="44">
        <v>1726</v>
      </c>
      <c r="T39" s="44">
        <v>1726</v>
      </c>
      <c r="U39" s="54">
        <f t="shared" si="9"/>
        <v>0</v>
      </c>
      <c r="W39" s="46">
        <v>1726</v>
      </c>
      <c r="X39" s="47" t="e">
        <f t="shared" si="10"/>
        <v>#REF!</v>
      </c>
      <c r="Y39" s="48" t="e">
        <f t="shared" si="11"/>
        <v>#REF!</v>
      </c>
      <c r="Z39" s="48" t="e">
        <f t="shared" si="12"/>
        <v>#REF!</v>
      </c>
    </row>
    <row r="40" spans="1:26" ht="51" customHeight="1" outlineLevel="1">
      <c r="A40" s="5"/>
      <c r="B40" s="66" t="s">
        <v>33</v>
      </c>
      <c r="C40" s="114"/>
      <c r="D40" s="70"/>
      <c r="E40" s="17">
        <v>1</v>
      </c>
      <c r="F40" s="17">
        <v>3.4</v>
      </c>
      <c r="G40" s="17" t="s">
        <v>36</v>
      </c>
      <c r="H40" s="17" t="s">
        <v>36</v>
      </c>
      <c r="I40" s="17">
        <v>1000</v>
      </c>
      <c r="J40" s="117">
        <v>2200</v>
      </c>
      <c r="K40" s="129">
        <v>1650</v>
      </c>
      <c r="L40" s="5"/>
      <c r="M40" s="43">
        <v>0.2</v>
      </c>
      <c r="N40" s="43">
        <f t="shared" si="7"/>
        <v>0.1</v>
      </c>
      <c r="O40" s="64" t="e">
        <f t="shared" si="8"/>
        <v>#REF!</v>
      </c>
      <c r="P40" s="44" t="e">
        <f>IF(OR(#REF!="М",ISBLANK(#REF!)),S40,IF(#REF!="Д",T40,0))</f>
        <v>#REF!</v>
      </c>
      <c r="Q40" s="45" t="e">
        <f t="shared" si="2"/>
        <v>#REF!</v>
      </c>
      <c r="S40" s="44">
        <v>1317</v>
      </c>
      <c r="T40" s="44">
        <v>1317</v>
      </c>
      <c r="U40" s="54">
        <f t="shared" si="9"/>
        <v>0</v>
      </c>
      <c r="W40" s="46">
        <v>1317</v>
      </c>
      <c r="X40" s="47" t="e">
        <f t="shared" si="10"/>
        <v>#REF!</v>
      </c>
      <c r="Y40" s="48" t="e">
        <f t="shared" si="11"/>
        <v>#REF!</v>
      </c>
      <c r="Z40" s="48" t="e">
        <f t="shared" si="12"/>
        <v>#REF!</v>
      </c>
    </row>
    <row r="41" spans="1:26" ht="51" customHeight="1" outlineLevel="1">
      <c r="A41" s="5"/>
      <c r="B41" s="66" t="s">
        <v>34</v>
      </c>
      <c r="C41" s="115"/>
      <c r="D41" s="71"/>
      <c r="E41" s="17">
        <v>1</v>
      </c>
      <c r="F41" s="17">
        <v>4.6</v>
      </c>
      <c r="G41" s="17" t="s">
        <v>36</v>
      </c>
      <c r="H41" s="17" t="s">
        <v>36</v>
      </c>
      <c r="I41" s="17" t="s">
        <v>40</v>
      </c>
      <c r="J41" s="117">
        <v>2870</v>
      </c>
      <c r="K41" s="129">
        <v>2200</v>
      </c>
      <c r="L41" s="5"/>
      <c r="M41" s="43">
        <v>0.2</v>
      </c>
      <c r="N41" s="43">
        <f t="shared" si="7"/>
        <v>0.1</v>
      </c>
      <c r="O41" s="64" t="e">
        <f t="shared" si="8"/>
        <v>#REF!</v>
      </c>
      <c r="P41" s="44" t="e">
        <f>IF(OR(#REF!="М",ISBLANK(#REF!)),S41,IF(#REF!="Д",T41,0))</f>
        <v>#REF!</v>
      </c>
      <c r="Q41" s="45" t="e">
        <f t="shared" si="2"/>
        <v>#REF!</v>
      </c>
      <c r="S41" s="44">
        <v>1726</v>
      </c>
      <c r="T41" s="44">
        <v>1726</v>
      </c>
      <c r="U41" s="54">
        <f t="shared" si="9"/>
        <v>0</v>
      </c>
      <c r="W41" s="46">
        <v>1726</v>
      </c>
      <c r="X41" s="47" t="e">
        <f t="shared" si="10"/>
        <v>#REF!</v>
      </c>
      <c r="Y41" s="48" t="e">
        <f t="shared" si="11"/>
        <v>#REF!</v>
      </c>
      <c r="Z41" s="48" t="e">
        <f t="shared" si="12"/>
        <v>#REF!</v>
      </c>
    </row>
    <row r="42" spans="1:26" s="19" customFormat="1" ht="18.75" customHeight="1">
      <c r="A42" s="7"/>
      <c r="B42" s="5"/>
      <c r="C42" s="131"/>
      <c r="D42" s="132"/>
      <c r="E42" s="132"/>
      <c r="F42" s="132"/>
      <c r="G42" s="132"/>
      <c r="H42" s="132"/>
      <c r="I42" s="132"/>
      <c r="J42" s="121"/>
      <c r="K42" s="128"/>
      <c r="L42" s="7"/>
      <c r="P42" s="20"/>
      <c r="Q42" s="21"/>
      <c r="T42" s="20"/>
      <c r="U42" s="21"/>
      <c r="W42" s="22"/>
      <c r="X42" s="23"/>
      <c r="Y42" s="23"/>
      <c r="Z42" s="23"/>
    </row>
    <row r="43" spans="1:26" s="19" customFormat="1" ht="18.75" customHeight="1">
      <c r="A43" s="7"/>
      <c r="B43" s="39"/>
      <c r="C43" s="116"/>
      <c r="D43" s="55"/>
      <c r="E43" s="55"/>
      <c r="F43" s="55"/>
      <c r="G43" s="55"/>
      <c r="H43" s="55"/>
      <c r="I43" s="55"/>
      <c r="J43" s="124"/>
      <c r="K43" s="130"/>
      <c r="P43" s="20"/>
      <c r="Q43" s="21"/>
      <c r="T43" s="20"/>
      <c r="U43" s="21"/>
      <c r="W43" s="22"/>
      <c r="X43" s="23"/>
      <c r="Y43" s="23"/>
      <c r="Z43" s="23"/>
    </row>
  </sheetData>
  <sheetProtection/>
  <mergeCells count="36">
    <mergeCell ref="A5:U5"/>
    <mergeCell ref="A6:U6"/>
    <mergeCell ref="A1:R1"/>
    <mergeCell ref="A2:U2"/>
    <mergeCell ref="A3:Q3"/>
    <mergeCell ref="A4:U4"/>
    <mergeCell ref="B28:K28"/>
    <mergeCell ref="C29:C34"/>
    <mergeCell ref="C36:C41"/>
    <mergeCell ref="D29:D34"/>
    <mergeCell ref="D36:D41"/>
    <mergeCell ref="B35:K35"/>
    <mergeCell ref="C16:C17"/>
    <mergeCell ref="B21:K21"/>
    <mergeCell ref="B16:B17"/>
    <mergeCell ref="E7:K7"/>
    <mergeCell ref="E8:K10"/>
    <mergeCell ref="E13:K13"/>
    <mergeCell ref="B13:C13"/>
    <mergeCell ref="E11:K11"/>
    <mergeCell ref="W16:Z16"/>
    <mergeCell ref="M16:Q16"/>
    <mergeCell ref="E16:E17"/>
    <mergeCell ref="G16:G17"/>
    <mergeCell ref="D16:D17"/>
    <mergeCell ref="B20:K20"/>
    <mergeCell ref="S16:U16"/>
    <mergeCell ref="F16:F17"/>
    <mergeCell ref="J16:K16"/>
    <mergeCell ref="I16:I17"/>
    <mergeCell ref="H16:H17"/>
    <mergeCell ref="B19:K19"/>
    <mergeCell ref="C22:C24"/>
    <mergeCell ref="D22:D24"/>
    <mergeCell ref="B26:K26"/>
    <mergeCell ref="B27:K27"/>
  </mergeCells>
  <printOptions horizontalCentered="1"/>
  <pageMargins left="0.15748031496062992" right="0.1968503937007874" top="0.15748031496062992" bottom="0.15748031496062992" header="0.15748031496062992" footer="0.1968503937007874"/>
  <pageSetup fitToHeight="4" horizontalDpi="600" verticalDpi="600" orientation="portrait" paperSize="9" scale="55" r:id="rId2"/>
  <rowBreaks count="1" manualBreakCount="1">
    <brk id="3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MVR</dc:creator>
  <cp:keywords/>
  <dc:description/>
  <cp:lastModifiedBy>Job</cp:lastModifiedBy>
  <cp:lastPrinted>2013-11-01T10:36:41Z</cp:lastPrinted>
  <dcterms:created xsi:type="dcterms:W3CDTF">2008-07-07T07:47:17Z</dcterms:created>
  <dcterms:modified xsi:type="dcterms:W3CDTF">2013-11-27T10:28:00Z</dcterms:modified>
  <cp:category/>
  <cp:version/>
  <cp:contentType/>
  <cp:contentStatus/>
</cp:coreProperties>
</file>