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20" windowHeight="5400"/>
  </bookViews>
  <sheets>
    <sheet name="Прайс" sheetId="1" r:id="rId1"/>
  </sheets>
  <definedNames>
    <definedName name="_xlnm.Print_Titles" localSheetId="0">Прайс!$14:$15</definedName>
    <definedName name="количество">#REF!</definedName>
    <definedName name="розетки">#REF!</definedName>
    <definedName name="цвет">#REF!</definedName>
  </definedNames>
  <calcPr calcId="145621"/>
</workbook>
</file>

<file path=xl/calcChain.xml><?xml version="1.0" encoding="utf-8"?>
<calcChain xmlns="http://schemas.openxmlformats.org/spreadsheetml/2006/main">
  <c r="H92" i="1" l="1"/>
  <c r="H91" i="1"/>
  <c r="H89" i="1"/>
  <c r="H88" i="1"/>
  <c r="H87" i="1"/>
  <c r="H86" i="1"/>
  <c r="H84" i="1"/>
  <c r="H83" i="1"/>
  <c r="H82" i="1"/>
  <c r="H81" i="1"/>
  <c r="H79" i="1"/>
  <c r="H78" i="1"/>
  <c r="H77" i="1"/>
  <c r="H76" i="1"/>
  <c r="H75" i="1"/>
  <c r="H74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91" i="1"/>
  <c r="G89" i="1"/>
  <c r="G88" i="1"/>
  <c r="G87" i="1"/>
  <c r="G86" i="1"/>
  <c r="G84" i="1"/>
  <c r="G83" i="1"/>
  <c r="G82" i="1"/>
  <c r="G81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C85" i="1" l="1"/>
  <c r="C80" i="1"/>
  <c r="C90" i="1"/>
  <c r="C73" i="1"/>
  <c r="C64" i="1"/>
  <c r="C53" i="1"/>
  <c r="C36" i="1"/>
</calcChain>
</file>

<file path=xl/sharedStrings.xml><?xml version="1.0" encoding="utf-8"?>
<sst xmlns="http://schemas.openxmlformats.org/spreadsheetml/2006/main" count="195" uniqueCount="189">
  <si>
    <t>VL-PJ01</t>
  </si>
  <si>
    <t>Адаптер для LED</t>
  </si>
  <si>
    <t>BB-C7-DF10-11</t>
  </si>
  <si>
    <t>BB-C7-DF10-12</t>
  </si>
  <si>
    <t>Декоративная рамка</t>
  </si>
  <si>
    <t>VL-RMT-03</t>
  </si>
  <si>
    <t>Пульт дистанционного управления</t>
  </si>
  <si>
    <t>VL-RMT-02</t>
  </si>
  <si>
    <t>Пульт дистанционного управления МАЛЫЙ</t>
  </si>
  <si>
    <t>BB-C7-K0-11</t>
  </si>
  <si>
    <t>BB-C7-K0-12</t>
  </si>
  <si>
    <t>Функциональная клавиша для пустых гнезд</t>
  </si>
  <si>
    <t>VL-C701</t>
  </si>
  <si>
    <t>VL-C701R</t>
  </si>
  <si>
    <t>VL-C701D</t>
  </si>
  <si>
    <t>VL-C701DR</t>
  </si>
  <si>
    <t>VL-C701S</t>
  </si>
  <si>
    <t>VL-C701SR</t>
  </si>
  <si>
    <t>VL-C701T</t>
  </si>
  <si>
    <t>VL-C701B</t>
  </si>
  <si>
    <t>VL-C702</t>
  </si>
  <si>
    <t>VL-C702R</t>
  </si>
  <si>
    <t>VL-C702S</t>
  </si>
  <si>
    <t>VL-C702SR</t>
  </si>
  <si>
    <t>VL-C702W</t>
  </si>
  <si>
    <t>VL-C702WR</t>
  </si>
  <si>
    <t>VL-C7-K1-11</t>
  </si>
  <si>
    <t>VL-C7-K1-12</t>
  </si>
  <si>
    <t>VL-C7-K2-11</t>
  </si>
  <si>
    <t>VL-C7-K2-12</t>
  </si>
  <si>
    <t>VL-C7-K1S-11</t>
  </si>
  <si>
    <t>VL-C7-K1S-12</t>
  </si>
  <si>
    <t>VL-C7-K2S-11</t>
  </si>
  <si>
    <t>VL-C7-K2S-12</t>
  </si>
  <si>
    <t>VL-C7-C1EU-11</t>
  </si>
  <si>
    <t>VL-C7-C1EU-12</t>
  </si>
  <si>
    <t>BB-C7-1V-11</t>
  </si>
  <si>
    <t>BB-C7-1V-12</t>
  </si>
  <si>
    <t xml:space="preserve">Розетка  ТВ (вставка) </t>
  </si>
  <si>
    <t>BB-C7-1T-11</t>
  </si>
  <si>
    <t>BB-C7-1T-12</t>
  </si>
  <si>
    <t xml:space="preserve">Розетка ТЛФ (вставка) </t>
  </si>
  <si>
    <t>BB-C7-1C-11</t>
  </si>
  <si>
    <t>BB-C7-1C-12</t>
  </si>
  <si>
    <t xml:space="preserve">Розетка КОМП (вставка) </t>
  </si>
  <si>
    <t>BB-C7-1AD-11</t>
  </si>
  <si>
    <t>BB-C7-1AD-12</t>
  </si>
  <si>
    <t xml:space="preserve">Розетка АУДИО (вставка) </t>
  </si>
  <si>
    <t>BB-C7-1VD-11</t>
  </si>
  <si>
    <t>BB-C7-1VD-12</t>
  </si>
  <si>
    <t xml:space="preserve">Розетка ВИДЕО (вставка) </t>
  </si>
  <si>
    <t>BB-C7-1M1-11</t>
  </si>
  <si>
    <t>BB-C7-1M1-12</t>
  </si>
  <si>
    <t xml:space="preserve">Розетка МИКРОФОН (вставка) </t>
  </si>
  <si>
    <t>BB-C7-1USB-11</t>
  </si>
  <si>
    <t>BB-C7-1USB-12</t>
  </si>
  <si>
    <t xml:space="preserve">Розетка USB (вставка) </t>
  </si>
  <si>
    <t>BB-C7-1ST-11</t>
  </si>
  <si>
    <t>BB-C7-1ST-12</t>
  </si>
  <si>
    <t xml:space="preserve">Розетка СПУТНИКОВАЯ АНТЕННА (вставка) </t>
  </si>
  <si>
    <t>BB-C7-1HD-11</t>
  </si>
  <si>
    <t>BB-C7-1HD-12</t>
  </si>
  <si>
    <t xml:space="preserve">Розетка HDMI (вставка) </t>
  </si>
  <si>
    <t>BB-C7-1VG1-11</t>
  </si>
  <si>
    <t>BB-C7-1VG1-12</t>
  </si>
  <si>
    <t xml:space="preserve">Розетка VGA HOLE (вставка) </t>
  </si>
  <si>
    <t>BB-C7-1VG2-11</t>
  </si>
  <si>
    <t>BB-C7-1VG2-12</t>
  </si>
  <si>
    <t xml:space="preserve">Розетка VGA PIN (вставка) </t>
  </si>
  <si>
    <t>BB-C7-91A-11</t>
  </si>
  <si>
    <t>BB-C7-91A-12</t>
  </si>
  <si>
    <t xml:space="preserve">Розетка SOUND (вставка) </t>
  </si>
  <si>
    <t>VL-C7-C3US-11</t>
  </si>
  <si>
    <t>VL-C7-C3US-12</t>
  </si>
  <si>
    <t xml:space="preserve">Розетка (вставка) </t>
  </si>
  <si>
    <t>BB-C7-C1-11</t>
  </si>
  <si>
    <t>BB-C7-C1-12</t>
  </si>
  <si>
    <t>BB-C7-C2-11</t>
  </si>
  <si>
    <t>BB-C7-C2-12</t>
  </si>
  <si>
    <t>BB-C7-C1/C1-11</t>
  </si>
  <si>
    <t>BB-C7-C1/C1-12</t>
  </si>
  <si>
    <t>BB-C7-C1/C2-11</t>
  </si>
  <si>
    <t>BB-C7-C1/C2-12</t>
  </si>
  <si>
    <t>BB-C7-C2/C2-11</t>
  </si>
  <si>
    <t>BB-C7-C2/C2-12</t>
  </si>
  <si>
    <t>BB-C7-C1/C1/C1-11</t>
  </si>
  <si>
    <t>BB-C7-C1/C1/C1-12</t>
  </si>
  <si>
    <t>BB-C7-C2/C2/C2-11</t>
  </si>
  <si>
    <t>BB-C7-C2/C2/C2-12</t>
  </si>
  <si>
    <t>BB-C7-SR-11</t>
  </si>
  <si>
    <t>BB-C7-SR-12</t>
  </si>
  <si>
    <t>BB-C7-SR/SR-11</t>
  </si>
  <si>
    <t>BB-C7-SR/SR-12</t>
  </si>
  <si>
    <t>BB-C7-SR/SR/SR-11</t>
  </si>
  <si>
    <t>BB-C7-SR/SR/SR-12</t>
  </si>
  <si>
    <t>BB-C7-SR/SR/SR/SR-11</t>
  </si>
  <si>
    <t>BB-C7-SR/SR/SR/SR-12</t>
  </si>
  <si>
    <t>BB-C7-SR/SR/SR/SR/SR-11</t>
  </si>
  <si>
    <t>BB-C7-SR/SR/SR/SR/SR-12</t>
  </si>
  <si>
    <t>BB-C7-C1/SR-11</t>
  </si>
  <si>
    <t>BB-C7-C1/SR-12</t>
  </si>
  <si>
    <t>BB-C7-C2/SR-11</t>
  </si>
  <si>
    <t>BB-C7-C2/SR-12</t>
  </si>
  <si>
    <t>BB-C7-C1/C1/SR-11</t>
  </si>
  <si>
    <t>BB-C7-C1/C1/SR-12</t>
  </si>
  <si>
    <t>BB-C7-C1/SR/SR-11</t>
  </si>
  <si>
    <t>BB-C7-C1/SR/SR-12</t>
  </si>
  <si>
    <t>BB-C7-C2/SR/SR-11</t>
  </si>
  <si>
    <t>BB-C7-C2/SR/SR-12</t>
  </si>
  <si>
    <t>VL-W291RG-12</t>
  </si>
  <si>
    <t>VL-W291RG-11</t>
  </si>
  <si>
    <t>VL-W291SG-12</t>
  </si>
  <si>
    <t>VL-W291SG-11</t>
  </si>
  <si>
    <t>VL-W291JD-12</t>
  </si>
  <si>
    <t>VL-W291JD-11</t>
  </si>
  <si>
    <t>VL-W291S-12</t>
  </si>
  <si>
    <t>VL-W291S-11</t>
  </si>
  <si>
    <t>broadlink-rm-pro</t>
  </si>
  <si>
    <t xml:space="preserve"> Broadlink RM pro</t>
  </si>
  <si>
    <t>VL-C7-C1EU-14</t>
  </si>
  <si>
    <t>BB-C7-C1-14</t>
  </si>
  <si>
    <t>BB-C7-C2-14</t>
  </si>
  <si>
    <t>BB-C7-SR-14</t>
  </si>
  <si>
    <t>BB-C7-SR/SR-14</t>
  </si>
  <si>
    <t>BB-C7-SR/SR/SR-14</t>
  </si>
  <si>
    <t>ВЫКЛЮЧАТЕЛИ СЕНСОРНЫЕ (МОДУЛИ)</t>
  </si>
  <si>
    <t>ВЫКЛЮЧАТЕЛИ КЛАВИШНЫЕ (МОДУЛИ)</t>
  </si>
  <si>
    <t>НАИМЕНОВАНИЕ</t>
  </si>
  <si>
    <t>АРТИКУЛ</t>
  </si>
  <si>
    <t>ФОТО</t>
  </si>
  <si>
    <t>Прайс-лист</t>
  </si>
  <si>
    <t>ООО "ЛИВОЛОТАЧ"</t>
  </si>
  <si>
    <t>Владивосток</t>
  </si>
  <si>
    <t>Москва</t>
  </si>
  <si>
    <t>+7 (924) 525-44-44</t>
  </si>
  <si>
    <t>+7 (914) 700-18-33</t>
  </si>
  <si>
    <t>+7 (916) 517-17-57</t>
  </si>
  <si>
    <t>+7 (915) 300-56-06</t>
  </si>
  <si>
    <t>mylivolo.ru</t>
  </si>
  <si>
    <t>livolotouch.com</t>
  </si>
  <si>
    <t>info@livolotouch.ru</t>
  </si>
  <si>
    <t>office@livolotouch.com</t>
  </si>
  <si>
    <r>
      <rPr>
        <b/>
        <u/>
        <sz val="28"/>
        <color rgb="FFFFFF00"/>
        <rFont val="Micra"/>
      </rPr>
      <t>интернет-магазин</t>
    </r>
    <r>
      <rPr>
        <b/>
        <u/>
        <sz val="28"/>
        <color theme="0"/>
        <rFont val="Micra"/>
      </rPr>
      <t xml:space="preserve"> LivoloTouch.ru</t>
    </r>
  </si>
  <si>
    <t>ОПТОВАЯ</t>
  </si>
  <si>
    <t>11 - белый цвет</t>
  </si>
  <si>
    <t>12 - черный цвет</t>
  </si>
  <si>
    <t>14 - серебряный цвет</t>
  </si>
  <si>
    <t>Выключатель однолинейный / 1000W, 5A, 110-250V /</t>
  </si>
  <si>
    <t>Выключатель однолинейный с функцией ДУ / 1000W, 5A, 110-250V /</t>
  </si>
  <si>
    <t>Диммер однолинейный / 500W, 5A, 110-250V /</t>
  </si>
  <si>
    <t>Диммер однолинейный с функцией ДУ / 500W, 5A, 110-250V /</t>
  </si>
  <si>
    <t>Выключатель однолинейный проходной / 1000W, 5A, 110-250V /</t>
  </si>
  <si>
    <t>Выключатель однолинейный проходной c функцией ДУ / 1000W, 5A, 110-250V /</t>
  </si>
  <si>
    <t>Выключатель однолинейный с таймером / 1000W, 5A, 110-250V /</t>
  </si>
  <si>
    <t>Дверной звонок / 1000W, 5A, 110-250V /</t>
  </si>
  <si>
    <t>Выключатель двухлинейный / 1000W, 5A, 110-250V /</t>
  </si>
  <si>
    <t>Выключатель двухлинейный с функцией ДУ / 1000W, 5A, 110-250V /</t>
  </si>
  <si>
    <t>Выключатель двухлинейный проходной / 1000W, 5A, 110-250V /</t>
  </si>
  <si>
    <t>Выключатель двухлинейный проходной c функцией ДУ / 1000W, 5A, 110-250V /</t>
  </si>
  <si>
    <t>Выключатель импульсный / 1000W, 5A, 110-250V /</t>
  </si>
  <si>
    <t>Выключатель импульсный c функцией ДУ / 1000W, 5A, 110-250V /</t>
  </si>
  <si>
    <t>Выключатель однолинейный клавишный / 1000W, 10A, 110-250V /</t>
  </si>
  <si>
    <t>Выключатель однолинейный проходной клавишный  / 1000W, 10A, 110-250V /</t>
  </si>
  <si>
    <t>Выключатель двухлинейный клавишный  / 1000W, 10A, 110-250V /</t>
  </si>
  <si>
    <t>Выключатель двухлинейный проходной клавишный  / 1000W, 10A, 110-250V /</t>
  </si>
  <si>
    <t>Розетка (модуль) / 16A, 110-250V /</t>
  </si>
  <si>
    <t>Панель одинарная: 1 выключатель / 80х80 мм /</t>
  </si>
  <si>
    <t>Панель одинарная: 2 выключателя / 80х80 мм /</t>
  </si>
  <si>
    <t>Панель двойная: 1 выключатель + 1 выключатель / 150х80 мм /</t>
  </si>
  <si>
    <t>Панель двойная: 1 выключатель + 2 выключателя / 150х80 мм /</t>
  </si>
  <si>
    <t>Панель двойная: 2 выключателя + 2 выключателя / 150х80 мм /</t>
  </si>
  <si>
    <t>Панель тройная: 1 выключатель + 1 выключатель + 1 выключатель / 220х80 мм /</t>
  </si>
  <si>
    <t>Панель тройная: 2 выключателя + 2 выключателя + 2 выключателя / 220х80 мм /</t>
  </si>
  <si>
    <t>Рамка для розетки одинарная / 80х80 мм /</t>
  </si>
  <si>
    <t>Рамка для розетки двойная / 150х80 мм /</t>
  </si>
  <si>
    <t>Рамка для розетки тройная / 220х80 мм /</t>
  </si>
  <si>
    <t>Рамка для четырех розеток / 290х80 мм /</t>
  </si>
  <si>
    <t>Рамка для пяти розеток / 360х80 мм /</t>
  </si>
  <si>
    <t>Панель двойная: 1 выключатель + 1 розетка / 150х80 мм /</t>
  </si>
  <si>
    <t>Панель двойная: 2 выключателя + 1 розетка / 150х80 мм /</t>
  </si>
  <si>
    <t>Панель тройная: 1 выключатель + 1 розетка + 1 розетка / 220х80 мм /</t>
  </si>
  <si>
    <t>Панель тройная: 2 выключателя + 1 розетка + 1 розетка / 220х80 мм /</t>
  </si>
  <si>
    <t>Панель тройная: 1 выключатель + 1 выключатель + 1 розетка / 220х80 мм /</t>
  </si>
  <si>
    <t>Датчик движения / 86х86 мм /</t>
  </si>
  <si>
    <t>Датчик шума / 86х86 мм /</t>
  </si>
  <si>
    <t>Подсветка лестницы / 86х86 мм /</t>
  </si>
  <si>
    <t>Регулятор вытяжки / 86х86 мм /</t>
  </si>
  <si>
    <t>БАЗОВАЯ</t>
  </si>
  <si>
    <t>РРЦ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</si>
</sst>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宋体"/>
      <charset val="134"/>
    </font>
    <font>
      <sz val="16"/>
      <color theme="1"/>
      <name val="Arial"/>
      <family val="2"/>
      <charset val="204"/>
    </font>
    <font>
      <u/>
      <sz val="8"/>
      <color theme="10"/>
      <name val="Arial"/>
      <family val="2"/>
    </font>
    <font>
      <b/>
      <sz val="16"/>
      <color rgb="FF000000"/>
      <name val="Arial"/>
      <family val="2"/>
    </font>
    <font>
      <u/>
      <sz val="20"/>
      <color theme="10"/>
      <name val="Micra"/>
    </font>
    <font>
      <sz val="20"/>
      <color rgb="FF4D4D4D"/>
      <name val="Micra"/>
    </font>
    <font>
      <sz val="16"/>
      <color theme="1"/>
      <name val="Micra"/>
    </font>
    <font>
      <sz val="11"/>
      <color theme="1"/>
      <name val="Micra"/>
    </font>
    <font>
      <b/>
      <sz val="36"/>
      <color rgb="FF0070C0"/>
      <name val="Micra"/>
    </font>
    <font>
      <b/>
      <sz val="22"/>
      <color rgb="FF4D4D4D"/>
      <name val="Micra"/>
    </font>
    <font>
      <b/>
      <u/>
      <sz val="28"/>
      <color theme="0"/>
      <name val="Micra"/>
    </font>
    <font>
      <b/>
      <u/>
      <sz val="28"/>
      <color rgb="FFFFFF00"/>
      <name val="Micra"/>
    </font>
    <font>
      <b/>
      <sz val="28"/>
      <color rgb="FFFFFF00"/>
      <name val="Micra"/>
    </font>
    <font>
      <sz val="20"/>
      <color rgb="FF4D4D4D"/>
      <name val="Verdana"/>
      <family val="2"/>
      <charset val="204"/>
    </font>
    <font>
      <b/>
      <sz val="20"/>
      <color rgb="FF4D4D4D"/>
      <name val="Arial"/>
      <family val="2"/>
      <charset val="204"/>
    </font>
    <font>
      <b/>
      <sz val="20"/>
      <color theme="0"/>
      <name val="Verdana"/>
      <family val="2"/>
      <charset val="204"/>
    </font>
    <font>
      <sz val="20"/>
      <color rgb="FF4D4D4D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rgb="FF4D4D4D"/>
      <name val="Verdana"/>
      <family val="2"/>
      <charset val="204"/>
    </font>
    <font>
      <sz val="18"/>
      <color rgb="FF4D4D4D"/>
      <name val="Verdana"/>
      <family val="2"/>
      <charset val="204"/>
    </font>
    <font>
      <b/>
      <sz val="18"/>
      <color theme="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rgb="FF4D4D4D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rgb="FF4D4D4D"/>
      </left>
      <right/>
      <top style="medium">
        <color rgb="FF4D4D4D"/>
      </top>
      <bottom/>
      <diagonal/>
    </border>
    <border>
      <left/>
      <right/>
      <top style="medium">
        <color rgb="FF4D4D4D"/>
      </top>
      <bottom/>
      <diagonal/>
    </border>
    <border>
      <left/>
      <right style="medium">
        <color rgb="FF4D4D4D"/>
      </right>
      <top style="medium">
        <color rgb="FF4D4D4D"/>
      </top>
      <bottom/>
      <diagonal/>
    </border>
    <border>
      <left style="medium">
        <color rgb="FF4D4D4D"/>
      </left>
      <right/>
      <top/>
      <bottom/>
      <diagonal/>
    </border>
    <border>
      <left style="medium">
        <color rgb="FF4D4D4D"/>
      </left>
      <right/>
      <top/>
      <bottom style="medium">
        <color rgb="FF4D4D4D"/>
      </bottom>
      <diagonal/>
    </border>
    <border>
      <left/>
      <right/>
      <top/>
      <bottom style="medium">
        <color rgb="FF4D4D4D"/>
      </bottom>
      <diagonal/>
    </border>
    <border>
      <left/>
      <right style="medium">
        <color rgb="FF4D4D4D"/>
      </right>
      <top/>
      <bottom style="medium">
        <color rgb="FF4D4D4D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rgb="FF4D4D4D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64" fontId="5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3" fillId="0" borderId="0" xfId="0" applyFont="1" applyAlignment="1">
      <alignment horizontal="right" indent="2"/>
    </xf>
    <xf numFmtId="0" fontId="4" fillId="0" borderId="0" xfId="0" applyFont="1" applyAlignment="1">
      <alignment horizontal="right" vertical="center" indent="2"/>
    </xf>
    <xf numFmtId="0" fontId="2" fillId="0" borderId="0" xfId="0" applyFont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17" fillId="2" borderId="12" xfId="1" applyNumberFormat="1" applyFont="1" applyFill="1" applyBorder="1" applyAlignment="1">
      <alignment horizontal="left" vertical="center" wrapText="1" indent="1"/>
    </xf>
    <xf numFmtId="0" fontId="17" fillId="2" borderId="13" xfId="1" applyNumberFormat="1" applyFont="1" applyFill="1" applyBorder="1" applyAlignment="1">
      <alignment horizontal="left" vertical="center" wrapText="1" indent="1"/>
    </xf>
    <xf numFmtId="3" fontId="18" fillId="2" borderId="8" xfId="1" applyNumberFormat="1" applyFont="1" applyFill="1" applyBorder="1" applyAlignment="1">
      <alignment horizontal="right" vertical="center" wrapText="1" indent="3"/>
    </xf>
    <xf numFmtId="0" fontId="17" fillId="3" borderId="14" xfId="1" applyNumberFormat="1" applyFont="1" applyFill="1" applyBorder="1" applyAlignment="1">
      <alignment horizontal="left" vertical="center" wrapText="1" indent="1"/>
    </xf>
    <xf numFmtId="0" fontId="17" fillId="3" borderId="15" xfId="1" applyNumberFormat="1" applyFont="1" applyFill="1" applyBorder="1" applyAlignment="1">
      <alignment horizontal="left" vertical="center" wrapText="1" indent="1"/>
    </xf>
    <xf numFmtId="3" fontId="18" fillId="3" borderId="9" xfId="1" applyNumberFormat="1" applyFont="1" applyFill="1" applyBorder="1" applyAlignment="1">
      <alignment horizontal="right" vertical="center" wrapText="1" indent="3"/>
    </xf>
    <xf numFmtId="0" fontId="17" fillId="2" borderId="14" xfId="1" applyNumberFormat="1" applyFont="1" applyFill="1" applyBorder="1" applyAlignment="1">
      <alignment horizontal="left" vertical="center" wrapText="1" indent="1"/>
    </xf>
    <xf numFmtId="0" fontId="17" fillId="2" borderId="15" xfId="1" applyNumberFormat="1" applyFont="1" applyFill="1" applyBorder="1" applyAlignment="1">
      <alignment horizontal="left" vertical="center" wrapText="1" indent="1"/>
    </xf>
    <xf numFmtId="3" fontId="18" fillId="2" borderId="9" xfId="1" applyNumberFormat="1" applyFont="1" applyFill="1" applyBorder="1" applyAlignment="1">
      <alignment horizontal="right" vertical="center" wrapText="1" indent="3"/>
    </xf>
    <xf numFmtId="0" fontId="17" fillId="3" borderId="16" xfId="1" applyNumberFormat="1" applyFont="1" applyFill="1" applyBorder="1" applyAlignment="1">
      <alignment horizontal="left" vertical="center" wrapText="1" indent="1"/>
    </xf>
    <xf numFmtId="0" fontId="17" fillId="3" borderId="17" xfId="1" applyNumberFormat="1" applyFont="1" applyFill="1" applyBorder="1" applyAlignment="1">
      <alignment horizontal="left" vertical="center" wrapText="1" indent="1"/>
    </xf>
    <xf numFmtId="3" fontId="18" fillId="3" borderId="10" xfId="1" applyNumberFormat="1" applyFont="1" applyFill="1" applyBorder="1" applyAlignment="1">
      <alignment horizontal="right" vertical="center" wrapText="1" indent="3"/>
    </xf>
    <xf numFmtId="0" fontId="17" fillId="3" borderId="18" xfId="1" applyNumberFormat="1" applyFont="1" applyFill="1" applyBorder="1" applyAlignment="1">
      <alignment horizontal="left" vertical="center" wrapText="1" indent="1"/>
    </xf>
    <xf numFmtId="0" fontId="17" fillId="3" borderId="19" xfId="1" applyNumberFormat="1" applyFont="1" applyFill="1" applyBorder="1" applyAlignment="1">
      <alignment horizontal="left" vertical="center" wrapText="1" indent="1"/>
    </xf>
    <xf numFmtId="3" fontId="18" fillId="3" borderId="22" xfId="1" applyNumberFormat="1" applyFont="1" applyFill="1" applyBorder="1" applyAlignment="1">
      <alignment horizontal="right" vertical="center" wrapText="1" indent="3"/>
    </xf>
    <xf numFmtId="0" fontId="19" fillId="5" borderId="4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4" borderId="4" xfId="0" applyFont="1" applyFill="1" applyBorder="1"/>
    <xf numFmtId="0" fontId="19" fillId="4" borderId="20" xfId="0" applyFont="1" applyFill="1" applyBorder="1" applyAlignment="1">
      <alignment vertical="center"/>
    </xf>
    <xf numFmtId="0" fontId="19" fillId="4" borderId="21" xfId="0" applyFont="1" applyFill="1" applyBorder="1" applyAlignment="1">
      <alignment horizontal="left" vertical="center" indent="5"/>
    </xf>
    <xf numFmtId="0" fontId="19" fillId="4" borderId="11" xfId="0" applyFont="1" applyFill="1" applyBorder="1" applyAlignment="1">
      <alignment horizontal="left" vertical="center" indent="5"/>
    </xf>
    <xf numFmtId="0" fontId="19" fillId="4" borderId="5" xfId="0" applyFont="1" applyFill="1" applyBorder="1" applyAlignment="1">
      <alignment horizontal="right" vertical="center" indent="7"/>
    </xf>
    <xf numFmtId="0" fontId="19" fillId="4" borderId="20" xfId="0" applyFont="1" applyFill="1" applyBorder="1" applyAlignment="1">
      <alignment horizontal="left" vertical="center" indent="1"/>
    </xf>
    <xf numFmtId="0" fontId="19" fillId="4" borderId="21" xfId="0" applyFont="1" applyFill="1" applyBorder="1" applyAlignment="1">
      <alignment horizontal="left" vertical="center" indent="1"/>
    </xf>
    <xf numFmtId="3" fontId="19" fillId="4" borderId="5" xfId="0" applyNumberFormat="1" applyFont="1" applyFill="1" applyBorder="1" applyAlignment="1">
      <alignment horizontal="right" vertical="center" indent="4"/>
    </xf>
    <xf numFmtId="0" fontId="21" fillId="0" borderId="2" xfId="0" applyFont="1" applyBorder="1" applyAlignment="1"/>
    <xf numFmtId="0" fontId="21" fillId="0" borderId="6" xfId="0" applyFont="1" applyBorder="1" applyAlignment="1"/>
    <xf numFmtId="0" fontId="21" fillId="0" borderId="1" xfId="0" applyFont="1" applyBorder="1" applyAlignment="1"/>
    <xf numFmtId="0" fontId="21" fillId="0" borderId="3" xfId="0" applyFont="1" applyBorder="1" applyAlignment="1"/>
    <xf numFmtId="0" fontId="17" fillId="3" borderId="18" xfId="1" applyNumberFormat="1" applyFont="1" applyFill="1" applyBorder="1" applyAlignment="1">
      <alignment horizontal="left" vertical="center" wrapText="1" indent="2"/>
    </xf>
    <xf numFmtId="0" fontId="17" fillId="3" borderId="19" xfId="1" applyNumberFormat="1" applyFont="1" applyFill="1" applyBorder="1" applyAlignment="1">
      <alignment horizontal="left" vertical="center" wrapText="1" indent="2"/>
    </xf>
    <xf numFmtId="0" fontId="17" fillId="2" borderId="28" xfId="1" applyNumberFormat="1" applyFont="1" applyFill="1" applyBorder="1" applyAlignment="1">
      <alignment horizontal="left" vertical="center" wrapText="1" indent="1"/>
    </xf>
    <xf numFmtId="3" fontId="18" fillId="2" borderId="28" xfId="1" applyNumberFormat="1" applyFont="1" applyFill="1" applyBorder="1" applyAlignment="1">
      <alignment horizontal="right" vertical="center" wrapText="1" indent="3"/>
    </xf>
    <xf numFmtId="3" fontId="18" fillId="2" borderId="29" xfId="1" applyNumberFormat="1" applyFont="1" applyFill="1" applyBorder="1" applyAlignment="1">
      <alignment horizontal="right" vertical="center" wrapText="1" indent="3"/>
    </xf>
    <xf numFmtId="0" fontId="3" fillId="0" borderId="32" xfId="0" applyFont="1" applyBorder="1"/>
    <xf numFmtId="0" fontId="3" fillId="0" borderId="32" xfId="0" applyFont="1" applyBorder="1" applyAlignment="1">
      <alignment horizontal="right" indent="2"/>
    </xf>
    <xf numFmtId="0" fontId="3" fillId="0" borderId="33" xfId="0" applyFont="1" applyBorder="1" applyAlignment="1">
      <alignment horizontal="right" indent="2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 indent="2"/>
    </xf>
    <xf numFmtId="0" fontId="3" fillId="3" borderId="7" xfId="0" applyFont="1" applyFill="1" applyBorder="1" applyAlignment="1">
      <alignment horizontal="right" indent="2"/>
    </xf>
    <xf numFmtId="0" fontId="19" fillId="4" borderId="11" xfId="0" applyFont="1" applyFill="1" applyBorder="1" applyAlignment="1">
      <alignment horizontal="right" vertical="center" indent="7"/>
    </xf>
    <xf numFmtId="3" fontId="18" fillId="2" borderId="23" xfId="1" applyNumberFormat="1" applyFont="1" applyFill="1" applyBorder="1" applyAlignment="1">
      <alignment horizontal="right" vertical="center" wrapText="1" indent="3"/>
    </xf>
    <xf numFmtId="3" fontId="18" fillId="3" borderId="24" xfId="1" applyNumberFormat="1" applyFont="1" applyFill="1" applyBorder="1" applyAlignment="1">
      <alignment horizontal="right" vertical="center" wrapText="1" indent="3"/>
    </xf>
    <xf numFmtId="3" fontId="18" fillId="2" borderId="24" xfId="1" applyNumberFormat="1" applyFont="1" applyFill="1" applyBorder="1" applyAlignment="1">
      <alignment horizontal="right" vertical="center" wrapText="1" indent="3"/>
    </xf>
    <xf numFmtId="3" fontId="18" fillId="3" borderId="25" xfId="1" applyNumberFormat="1" applyFont="1" applyFill="1" applyBorder="1" applyAlignment="1">
      <alignment horizontal="right" vertical="center" wrapText="1" indent="3"/>
    </xf>
    <xf numFmtId="3" fontId="18" fillId="3" borderId="26" xfId="1" applyNumberFormat="1" applyFont="1" applyFill="1" applyBorder="1" applyAlignment="1">
      <alignment horizontal="right" vertical="center" wrapText="1" indent="3"/>
    </xf>
    <xf numFmtId="3" fontId="19" fillId="4" borderId="11" xfId="0" applyNumberFormat="1" applyFont="1" applyFill="1" applyBorder="1" applyAlignment="1">
      <alignment horizontal="right" vertical="center" indent="4"/>
    </xf>
    <xf numFmtId="0" fontId="12" fillId="3" borderId="2" xfId="0" applyFont="1" applyFill="1" applyBorder="1"/>
    <xf numFmtId="0" fontId="9" fillId="3" borderId="34" xfId="0" applyFont="1" applyFill="1" applyBorder="1" applyAlignment="1">
      <alignment horizontal="left"/>
    </xf>
    <xf numFmtId="0" fontId="10" fillId="3" borderId="34" xfId="0" applyFont="1" applyFill="1" applyBorder="1"/>
    <xf numFmtId="0" fontId="13" fillId="3" borderId="35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left" indent="1"/>
    </xf>
    <xf numFmtId="0" fontId="10" fillId="3" borderId="0" xfId="0" applyFont="1" applyFill="1" applyBorder="1"/>
    <xf numFmtId="49" fontId="9" fillId="3" borderId="35" xfId="0" applyNumberFormat="1" applyFont="1" applyFill="1" applyBorder="1" applyAlignment="1">
      <alignment horizontal="left" vertical="center" indent="1"/>
    </xf>
    <xf numFmtId="49" fontId="9" fillId="3" borderId="0" xfId="0" applyNumberFormat="1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right" indent="2"/>
    </xf>
    <xf numFmtId="0" fontId="8" fillId="3" borderId="35" xfId="2" applyFont="1" applyFill="1" applyBorder="1" applyAlignment="1">
      <alignment horizontal="left" vertical="center" indent="1"/>
    </xf>
    <xf numFmtId="0" fontId="8" fillId="3" borderId="0" xfId="2" applyFont="1" applyFill="1" applyBorder="1" applyAlignment="1">
      <alignment horizontal="left" vertical="center" indent="1"/>
    </xf>
    <xf numFmtId="0" fontId="11" fillId="3" borderId="0" xfId="0" applyFont="1" applyFill="1" applyBorder="1"/>
    <xf numFmtId="0" fontId="0" fillId="3" borderId="0" xfId="0" applyFill="1" applyBorder="1"/>
    <xf numFmtId="0" fontId="14" fillId="6" borderId="37" xfId="2" applyFont="1" applyFill="1" applyBorder="1" applyAlignment="1">
      <alignment vertical="center"/>
    </xf>
    <xf numFmtId="9" fontId="16" fillId="6" borderId="38" xfId="2" applyNumberFormat="1" applyFont="1" applyFill="1" applyBorder="1" applyAlignment="1">
      <alignment horizontal="center" vertical="center"/>
    </xf>
    <xf numFmtId="0" fontId="23" fillId="2" borderId="23" xfId="1" applyNumberFormat="1" applyFont="1" applyFill="1" applyBorder="1" applyAlignment="1">
      <alignment horizontal="left" vertical="center" wrapText="1" indent="1"/>
    </xf>
    <xf numFmtId="0" fontId="23" fillId="3" borderId="24" xfId="1" applyNumberFormat="1" applyFont="1" applyFill="1" applyBorder="1" applyAlignment="1">
      <alignment horizontal="left" vertical="center" wrapText="1" indent="1"/>
    </xf>
    <xf numFmtId="0" fontId="23" fillId="2" borderId="24" xfId="1" applyNumberFormat="1" applyFont="1" applyFill="1" applyBorder="1" applyAlignment="1">
      <alignment horizontal="left" vertical="center" wrapText="1" indent="1"/>
    </xf>
    <xf numFmtId="0" fontId="23" fillId="3" borderId="25" xfId="1" applyNumberFormat="1" applyFont="1" applyFill="1" applyBorder="1" applyAlignment="1">
      <alignment horizontal="left" vertical="center" wrapText="1" indent="1"/>
    </xf>
    <xf numFmtId="0" fontId="23" fillId="3" borderId="26" xfId="1" applyNumberFormat="1" applyFont="1" applyFill="1" applyBorder="1" applyAlignment="1">
      <alignment horizontal="left" vertical="center" wrapText="1" indent="1"/>
    </xf>
    <xf numFmtId="0" fontId="24" fillId="4" borderId="11" xfId="0" applyFont="1" applyFill="1" applyBorder="1" applyAlignment="1">
      <alignment horizontal="left" vertical="center" indent="5"/>
    </xf>
    <xf numFmtId="0" fontId="3" fillId="3" borderId="39" xfId="0" applyFont="1" applyFill="1" applyBorder="1" applyAlignment="1">
      <alignment horizontal="right" indent="2"/>
    </xf>
    <xf numFmtId="0" fontId="12" fillId="3" borderId="34" xfId="0" applyFont="1" applyFill="1" applyBorder="1" applyAlignment="1">
      <alignment horizontal="right" indent="3"/>
    </xf>
    <xf numFmtId="0" fontId="12" fillId="3" borderId="8" xfId="0" applyFont="1" applyFill="1" applyBorder="1" applyAlignment="1">
      <alignment horizontal="right" indent="3"/>
    </xf>
    <xf numFmtId="14" fontId="13" fillId="3" borderId="0" xfId="0" applyNumberFormat="1" applyFont="1" applyFill="1" applyBorder="1" applyAlignment="1">
      <alignment horizontal="right" indent="3"/>
    </xf>
    <xf numFmtId="14" fontId="13" fillId="3" borderId="9" xfId="0" applyNumberFormat="1" applyFont="1" applyFill="1" applyBorder="1" applyAlignment="1">
      <alignment horizontal="right" indent="3"/>
    </xf>
    <xf numFmtId="0" fontId="22" fillId="3" borderId="30" xfId="0" applyFont="1" applyFill="1" applyBorder="1" applyAlignment="1">
      <alignment horizontal="left" vertical="center" indent="4"/>
    </xf>
    <xf numFmtId="0" fontId="22" fillId="3" borderId="0" xfId="0" applyFont="1" applyFill="1" applyBorder="1" applyAlignment="1">
      <alignment horizontal="left" vertical="center" indent="4"/>
    </xf>
    <xf numFmtId="0" fontId="22" fillId="0" borderId="31" xfId="0" applyFont="1" applyBorder="1" applyAlignment="1">
      <alignment horizontal="left" vertical="center" indent="4"/>
    </xf>
    <xf numFmtId="0" fontId="22" fillId="0" borderId="32" xfId="0" applyFont="1" applyBorder="1" applyAlignment="1">
      <alignment horizontal="left" vertical="center" indent="4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4" fillId="6" borderId="36" xfId="2" applyFont="1" applyFill="1" applyBorder="1" applyAlignment="1">
      <alignment horizontal="center" vertical="center"/>
    </xf>
    <xf numFmtId="0" fontId="14" fillId="6" borderId="37" xfId="2" applyFont="1" applyFill="1" applyBorder="1" applyAlignment="1">
      <alignment horizontal="center" vertical="center"/>
    </xf>
    <xf numFmtId="0" fontId="22" fillId="0" borderId="27" xfId="0" applyFont="1" applyBorder="1" applyAlignment="1">
      <alignment horizontal="left" vertical="center" indent="4"/>
    </xf>
    <xf numFmtId="0" fontId="22" fillId="0" borderId="28" xfId="0" applyFont="1" applyBorder="1" applyAlignment="1">
      <alignment horizontal="left" vertical="center" indent="4"/>
    </xf>
  </cellXfs>
  <cellStyles count="3">
    <cellStyle name="Гиперссылка" xfId="2" builtinId="8"/>
    <cellStyle name="Обычный" xfId="0" builtinId="0"/>
    <cellStyle name="Обычный_Лист3" xfId="1"/>
  </cellStyles>
  <dxfs count="0"/>
  <tableStyles count="0" defaultTableStyle="TableStyleMedium9" defaultPivotStyle="PivotStyleLight16"/>
  <colors>
    <mruColors>
      <color rgb="FF4D4D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pn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pn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png"/><Relationship Id="rId83" Type="http://schemas.openxmlformats.org/officeDocument/2006/relationships/image" Target="../media/image83.jpeg"/><Relationship Id="rId88" Type="http://schemas.openxmlformats.org/officeDocument/2006/relationships/image" Target="../media/image88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pn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png"/><Relationship Id="rId61" Type="http://schemas.openxmlformats.org/officeDocument/2006/relationships/image" Target="../media/image61.jpeg"/><Relationship Id="rId82" Type="http://schemas.openxmlformats.org/officeDocument/2006/relationships/image" Target="../media/image82.png"/><Relationship Id="rId19" Type="http://schemas.openxmlformats.org/officeDocument/2006/relationships/image" Target="../media/image1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133347</xdr:colOff>
      <xdr:row>17</xdr:row>
      <xdr:rowOff>152399</xdr:rowOff>
    </xdr:from>
    <xdr:to>
      <xdr:col>1</xdr:col>
      <xdr:colOff>3373347</xdr:colOff>
      <xdr:row>22</xdr:row>
      <xdr:rowOff>296774</xdr:rowOff>
    </xdr:to>
    <xdr:pic>
      <xdr:nvPicPr>
        <xdr:cNvPr id="3" name="Рисунок 1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2" y="6248399"/>
          <a:ext cx="3240000" cy="32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24</xdr:row>
      <xdr:rowOff>142875</xdr:rowOff>
    </xdr:from>
    <xdr:to>
      <xdr:col>1</xdr:col>
      <xdr:colOff>3354300</xdr:colOff>
      <xdr:row>29</xdr:row>
      <xdr:rowOff>287250</xdr:rowOff>
    </xdr:to>
    <xdr:pic>
      <xdr:nvPicPr>
        <xdr:cNvPr id="4" name="Рисунок 13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10572750"/>
          <a:ext cx="3240000" cy="32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114298</xdr:colOff>
      <xdr:row>53</xdr:row>
      <xdr:rowOff>104774</xdr:rowOff>
    </xdr:from>
    <xdr:to>
      <xdr:col>1</xdr:col>
      <xdr:colOff>1194298</xdr:colOff>
      <xdr:row>54</xdr:row>
      <xdr:rowOff>556124</xdr:rowOff>
    </xdr:to>
    <xdr:pic>
      <xdr:nvPicPr>
        <xdr:cNvPr id="8" name="Рисунок 18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0698" y="2742247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1266823</xdr:colOff>
      <xdr:row>53</xdr:row>
      <xdr:rowOff>104774</xdr:rowOff>
    </xdr:from>
    <xdr:to>
      <xdr:col>1</xdr:col>
      <xdr:colOff>2346823</xdr:colOff>
      <xdr:row>54</xdr:row>
      <xdr:rowOff>556124</xdr:rowOff>
    </xdr:to>
    <xdr:pic>
      <xdr:nvPicPr>
        <xdr:cNvPr id="9" name="Рисунок 18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43223" y="2742247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85724</xdr:colOff>
      <xdr:row>55</xdr:row>
      <xdr:rowOff>66675</xdr:rowOff>
    </xdr:from>
    <xdr:to>
      <xdr:col>1</xdr:col>
      <xdr:colOff>1165724</xdr:colOff>
      <xdr:row>56</xdr:row>
      <xdr:rowOff>518025</xdr:rowOff>
    </xdr:to>
    <xdr:pic>
      <xdr:nvPicPr>
        <xdr:cNvPr id="10" name="Рисунок 18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62124" y="2864167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1171575</xdr:colOff>
      <xdr:row>55</xdr:row>
      <xdr:rowOff>66674</xdr:rowOff>
    </xdr:from>
    <xdr:to>
      <xdr:col>1</xdr:col>
      <xdr:colOff>2251575</xdr:colOff>
      <xdr:row>56</xdr:row>
      <xdr:rowOff>518024</xdr:rowOff>
    </xdr:to>
    <xdr:pic>
      <xdr:nvPicPr>
        <xdr:cNvPr id="11" name="Рисунок 18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47975" y="2864167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1019625</xdr:colOff>
      <xdr:row>58</xdr:row>
      <xdr:rowOff>390975</xdr:rowOff>
    </xdr:to>
    <xdr:pic>
      <xdr:nvPicPr>
        <xdr:cNvPr id="12" name="Рисунок 19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6225" y="30184725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1057275</xdr:colOff>
      <xdr:row>57</xdr:row>
      <xdr:rowOff>47625</xdr:rowOff>
    </xdr:from>
    <xdr:to>
      <xdr:col>1</xdr:col>
      <xdr:colOff>2029275</xdr:colOff>
      <xdr:row>58</xdr:row>
      <xdr:rowOff>390975</xdr:rowOff>
    </xdr:to>
    <xdr:pic>
      <xdr:nvPicPr>
        <xdr:cNvPr id="13" name="Рисунок 19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33675" y="29879925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2028825</xdr:colOff>
      <xdr:row>57</xdr:row>
      <xdr:rowOff>66675</xdr:rowOff>
    </xdr:from>
    <xdr:to>
      <xdr:col>1</xdr:col>
      <xdr:colOff>3000825</xdr:colOff>
      <xdr:row>58</xdr:row>
      <xdr:rowOff>410025</xdr:rowOff>
    </xdr:to>
    <xdr:pic>
      <xdr:nvPicPr>
        <xdr:cNvPr id="14" name="Рисунок 19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705225" y="29898975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2981325</xdr:colOff>
      <xdr:row>57</xdr:row>
      <xdr:rowOff>47625</xdr:rowOff>
    </xdr:from>
    <xdr:to>
      <xdr:col>1</xdr:col>
      <xdr:colOff>3953325</xdr:colOff>
      <xdr:row>58</xdr:row>
      <xdr:rowOff>390975</xdr:rowOff>
    </xdr:to>
    <xdr:pic>
      <xdr:nvPicPr>
        <xdr:cNvPr id="15" name="Рисунок 19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657725" y="29879925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85724</xdr:colOff>
      <xdr:row>59</xdr:row>
      <xdr:rowOff>47625</xdr:rowOff>
    </xdr:from>
    <xdr:to>
      <xdr:col>1</xdr:col>
      <xdr:colOff>1165724</xdr:colOff>
      <xdr:row>60</xdr:row>
      <xdr:rowOff>498975</xdr:rowOff>
    </xdr:to>
    <xdr:pic>
      <xdr:nvPicPr>
        <xdr:cNvPr id="16" name="Рисунок 19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62124" y="3168967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1285873</xdr:colOff>
      <xdr:row>59</xdr:row>
      <xdr:rowOff>66674</xdr:rowOff>
    </xdr:from>
    <xdr:to>
      <xdr:col>1</xdr:col>
      <xdr:colOff>2365873</xdr:colOff>
      <xdr:row>60</xdr:row>
      <xdr:rowOff>518024</xdr:rowOff>
    </xdr:to>
    <xdr:pic>
      <xdr:nvPicPr>
        <xdr:cNvPr id="17" name="Рисунок 19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62273" y="317087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47624</xdr:colOff>
      <xdr:row>61</xdr:row>
      <xdr:rowOff>47625</xdr:rowOff>
    </xdr:from>
    <xdr:to>
      <xdr:col>1</xdr:col>
      <xdr:colOff>1019624</xdr:colOff>
      <xdr:row>62</xdr:row>
      <xdr:rowOff>390975</xdr:rowOff>
    </xdr:to>
    <xdr:pic>
      <xdr:nvPicPr>
        <xdr:cNvPr id="18" name="Рисунок 19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24024" y="32394525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1009648</xdr:colOff>
      <xdr:row>61</xdr:row>
      <xdr:rowOff>66674</xdr:rowOff>
    </xdr:from>
    <xdr:to>
      <xdr:col>1</xdr:col>
      <xdr:colOff>1981648</xdr:colOff>
      <xdr:row>62</xdr:row>
      <xdr:rowOff>410024</xdr:rowOff>
    </xdr:to>
    <xdr:pic>
      <xdr:nvPicPr>
        <xdr:cNvPr id="19" name="Рисунок 20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86048" y="32413574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1971674</xdr:colOff>
      <xdr:row>61</xdr:row>
      <xdr:rowOff>47625</xdr:rowOff>
    </xdr:from>
    <xdr:to>
      <xdr:col>1</xdr:col>
      <xdr:colOff>2943674</xdr:colOff>
      <xdr:row>62</xdr:row>
      <xdr:rowOff>390975</xdr:rowOff>
    </xdr:to>
    <xdr:pic>
      <xdr:nvPicPr>
        <xdr:cNvPr id="20" name="Рисунок 20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648074" y="32394525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2952749</xdr:colOff>
      <xdr:row>61</xdr:row>
      <xdr:rowOff>57150</xdr:rowOff>
    </xdr:from>
    <xdr:to>
      <xdr:col>1</xdr:col>
      <xdr:colOff>3924749</xdr:colOff>
      <xdr:row>62</xdr:row>
      <xdr:rowOff>400500</xdr:rowOff>
    </xdr:to>
    <xdr:pic>
      <xdr:nvPicPr>
        <xdr:cNvPr id="21" name="Рисунок 20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29149" y="32404050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68</xdr:row>
      <xdr:rowOff>66674</xdr:rowOff>
    </xdr:from>
    <xdr:to>
      <xdr:col>1</xdr:col>
      <xdr:colOff>1127625</xdr:colOff>
      <xdr:row>69</xdr:row>
      <xdr:rowOff>518024</xdr:rowOff>
    </xdr:to>
    <xdr:pic>
      <xdr:nvPicPr>
        <xdr:cNvPr id="26" name="Рисунок 20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724025" y="368141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1190623</xdr:colOff>
      <xdr:row>68</xdr:row>
      <xdr:rowOff>66674</xdr:rowOff>
    </xdr:from>
    <xdr:to>
      <xdr:col>1</xdr:col>
      <xdr:colOff>2270623</xdr:colOff>
      <xdr:row>69</xdr:row>
      <xdr:rowOff>518024</xdr:rowOff>
    </xdr:to>
    <xdr:pic>
      <xdr:nvPicPr>
        <xdr:cNvPr id="27" name="Рисунок 21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67023" y="368141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70</xdr:row>
      <xdr:rowOff>66674</xdr:rowOff>
    </xdr:from>
    <xdr:to>
      <xdr:col>1</xdr:col>
      <xdr:colOff>1019625</xdr:colOff>
      <xdr:row>71</xdr:row>
      <xdr:rowOff>410024</xdr:rowOff>
    </xdr:to>
    <xdr:pic>
      <xdr:nvPicPr>
        <xdr:cNvPr id="28" name="Рисунок 21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724025" y="38071424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1000125</xdr:colOff>
      <xdr:row>70</xdr:row>
      <xdr:rowOff>66674</xdr:rowOff>
    </xdr:from>
    <xdr:to>
      <xdr:col>1</xdr:col>
      <xdr:colOff>1972125</xdr:colOff>
      <xdr:row>71</xdr:row>
      <xdr:rowOff>410024</xdr:rowOff>
    </xdr:to>
    <xdr:pic>
      <xdr:nvPicPr>
        <xdr:cNvPr id="29" name="Рисунок 21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676525" y="38071424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1971675</xdr:colOff>
      <xdr:row>70</xdr:row>
      <xdr:rowOff>66674</xdr:rowOff>
    </xdr:from>
    <xdr:to>
      <xdr:col>1</xdr:col>
      <xdr:colOff>2943675</xdr:colOff>
      <xdr:row>71</xdr:row>
      <xdr:rowOff>410024</xdr:rowOff>
    </xdr:to>
    <xdr:pic>
      <xdr:nvPicPr>
        <xdr:cNvPr id="30" name="Рисунок 213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648075" y="38071424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2962275</xdr:colOff>
      <xdr:row>70</xdr:row>
      <xdr:rowOff>66674</xdr:rowOff>
    </xdr:from>
    <xdr:to>
      <xdr:col>1</xdr:col>
      <xdr:colOff>3934275</xdr:colOff>
      <xdr:row>71</xdr:row>
      <xdr:rowOff>410024</xdr:rowOff>
    </xdr:to>
    <xdr:pic>
      <xdr:nvPicPr>
        <xdr:cNvPr id="31" name="Рисунок 21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638675" y="38071424"/>
          <a:ext cx="972000" cy="97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47623</xdr:colOff>
      <xdr:row>73</xdr:row>
      <xdr:rowOff>57150</xdr:rowOff>
    </xdr:from>
    <xdr:to>
      <xdr:col>1</xdr:col>
      <xdr:colOff>1127623</xdr:colOff>
      <xdr:row>74</xdr:row>
      <xdr:rowOff>508500</xdr:rowOff>
    </xdr:to>
    <xdr:pic>
      <xdr:nvPicPr>
        <xdr:cNvPr id="32" name="Рисунок 21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724023" y="399478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942973</xdr:colOff>
      <xdr:row>73</xdr:row>
      <xdr:rowOff>57150</xdr:rowOff>
    </xdr:from>
    <xdr:to>
      <xdr:col>1</xdr:col>
      <xdr:colOff>2022973</xdr:colOff>
      <xdr:row>74</xdr:row>
      <xdr:rowOff>508500</xdr:rowOff>
    </xdr:to>
    <xdr:pic>
      <xdr:nvPicPr>
        <xdr:cNvPr id="33" name="Рисунок 216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619373" y="399478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1952623</xdr:colOff>
      <xdr:row>73</xdr:row>
      <xdr:rowOff>57150</xdr:rowOff>
    </xdr:from>
    <xdr:to>
      <xdr:col>1</xdr:col>
      <xdr:colOff>3032623</xdr:colOff>
      <xdr:row>74</xdr:row>
      <xdr:rowOff>508500</xdr:rowOff>
    </xdr:to>
    <xdr:pic>
      <xdr:nvPicPr>
        <xdr:cNvPr id="34" name="Рисунок 217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629023" y="399478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2962274</xdr:colOff>
      <xdr:row>73</xdr:row>
      <xdr:rowOff>57151</xdr:rowOff>
    </xdr:from>
    <xdr:to>
      <xdr:col>1</xdr:col>
      <xdr:colOff>4042274</xdr:colOff>
      <xdr:row>74</xdr:row>
      <xdr:rowOff>508501</xdr:rowOff>
    </xdr:to>
    <xdr:pic>
      <xdr:nvPicPr>
        <xdr:cNvPr id="35" name="Рисунок 21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638674" y="39947851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66673</xdr:colOff>
      <xdr:row>77</xdr:row>
      <xdr:rowOff>57150</xdr:rowOff>
    </xdr:from>
    <xdr:to>
      <xdr:col>1</xdr:col>
      <xdr:colOff>1146673</xdr:colOff>
      <xdr:row>78</xdr:row>
      <xdr:rowOff>508500</xdr:rowOff>
    </xdr:to>
    <xdr:pic>
      <xdr:nvPicPr>
        <xdr:cNvPr id="36" name="Рисунок 219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743073" y="424624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1123948</xdr:colOff>
      <xdr:row>77</xdr:row>
      <xdr:rowOff>57150</xdr:rowOff>
    </xdr:from>
    <xdr:to>
      <xdr:col>1</xdr:col>
      <xdr:colOff>2203948</xdr:colOff>
      <xdr:row>78</xdr:row>
      <xdr:rowOff>508500</xdr:rowOff>
    </xdr:to>
    <xdr:pic>
      <xdr:nvPicPr>
        <xdr:cNvPr id="37" name="Рисунок 220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800348" y="424624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75</xdr:row>
      <xdr:rowOff>57150</xdr:rowOff>
    </xdr:from>
    <xdr:to>
      <xdr:col>1</xdr:col>
      <xdr:colOff>1127625</xdr:colOff>
      <xdr:row>76</xdr:row>
      <xdr:rowOff>508500</xdr:rowOff>
    </xdr:to>
    <xdr:pic>
      <xdr:nvPicPr>
        <xdr:cNvPr id="38" name="Рисунок 221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724025" y="412051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1057274</xdr:colOff>
      <xdr:row>75</xdr:row>
      <xdr:rowOff>85725</xdr:rowOff>
    </xdr:from>
    <xdr:to>
      <xdr:col>1</xdr:col>
      <xdr:colOff>2137274</xdr:colOff>
      <xdr:row>76</xdr:row>
      <xdr:rowOff>537075</xdr:rowOff>
    </xdr:to>
    <xdr:pic>
      <xdr:nvPicPr>
        <xdr:cNvPr id="39" name="Рисунок 222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285874" y="4136707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2066925</xdr:colOff>
      <xdr:row>75</xdr:row>
      <xdr:rowOff>57150</xdr:rowOff>
    </xdr:from>
    <xdr:to>
      <xdr:col>1</xdr:col>
      <xdr:colOff>3146925</xdr:colOff>
      <xdr:row>76</xdr:row>
      <xdr:rowOff>508500</xdr:rowOff>
    </xdr:to>
    <xdr:pic>
      <xdr:nvPicPr>
        <xdr:cNvPr id="40" name="Рисунок 223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743325" y="412051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2962275</xdr:colOff>
      <xdr:row>75</xdr:row>
      <xdr:rowOff>57150</xdr:rowOff>
    </xdr:from>
    <xdr:to>
      <xdr:col>1</xdr:col>
      <xdr:colOff>4042275</xdr:colOff>
      <xdr:row>76</xdr:row>
      <xdr:rowOff>508500</xdr:rowOff>
    </xdr:to>
    <xdr:pic>
      <xdr:nvPicPr>
        <xdr:cNvPr id="41" name="Рисунок 224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638675" y="412051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66675</xdr:rowOff>
    </xdr:from>
    <xdr:to>
      <xdr:col>1</xdr:col>
      <xdr:colOff>1184775</xdr:colOff>
      <xdr:row>37</xdr:row>
      <xdr:rowOff>518025</xdr:rowOff>
    </xdr:to>
    <xdr:pic>
      <xdr:nvPicPr>
        <xdr:cNvPr id="42" name="Рисунок 225"/>
        <xdr:cNvPicPr>
          <a:picLocks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33375" y="1700212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1047750</xdr:colOff>
      <xdr:row>36</xdr:row>
      <xdr:rowOff>66675</xdr:rowOff>
    </xdr:from>
    <xdr:to>
      <xdr:col>1</xdr:col>
      <xdr:colOff>2127750</xdr:colOff>
      <xdr:row>37</xdr:row>
      <xdr:rowOff>518025</xdr:rowOff>
    </xdr:to>
    <xdr:pic>
      <xdr:nvPicPr>
        <xdr:cNvPr id="43" name="Рисунок 226"/>
        <xdr:cNvPicPr>
          <a:picLocks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724150" y="1669732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40</xdr:row>
      <xdr:rowOff>57150</xdr:rowOff>
    </xdr:from>
    <xdr:to>
      <xdr:col>1</xdr:col>
      <xdr:colOff>1165725</xdr:colOff>
      <xdr:row>41</xdr:row>
      <xdr:rowOff>508500</xdr:rowOff>
    </xdr:to>
    <xdr:pic>
      <xdr:nvPicPr>
        <xdr:cNvPr id="44" name="Рисунок 227"/>
        <xdr:cNvPicPr>
          <a:picLocks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762125" y="179451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40</xdr:row>
      <xdr:rowOff>57150</xdr:rowOff>
    </xdr:from>
    <xdr:to>
      <xdr:col>1</xdr:col>
      <xdr:colOff>1927725</xdr:colOff>
      <xdr:row>41</xdr:row>
      <xdr:rowOff>508500</xdr:rowOff>
    </xdr:to>
    <xdr:pic>
      <xdr:nvPicPr>
        <xdr:cNvPr id="45" name="Рисунок 228"/>
        <xdr:cNvPicPr>
          <a:picLocks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524125" y="179451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42</xdr:row>
      <xdr:rowOff>57150</xdr:rowOff>
    </xdr:from>
    <xdr:to>
      <xdr:col>1</xdr:col>
      <xdr:colOff>1146675</xdr:colOff>
      <xdr:row>43</xdr:row>
      <xdr:rowOff>508500</xdr:rowOff>
    </xdr:to>
    <xdr:pic>
      <xdr:nvPicPr>
        <xdr:cNvPr id="46" name="Рисунок 229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95275" y="207645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42</xdr:row>
      <xdr:rowOff>57150</xdr:rowOff>
    </xdr:from>
    <xdr:to>
      <xdr:col>1</xdr:col>
      <xdr:colOff>1946775</xdr:colOff>
      <xdr:row>43</xdr:row>
      <xdr:rowOff>508500</xdr:rowOff>
    </xdr:to>
    <xdr:pic>
      <xdr:nvPicPr>
        <xdr:cNvPr id="47" name="Рисунок 230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543175" y="192024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1771650</xdr:colOff>
      <xdr:row>42</xdr:row>
      <xdr:rowOff>57150</xdr:rowOff>
    </xdr:from>
    <xdr:to>
      <xdr:col>1</xdr:col>
      <xdr:colOff>2851650</xdr:colOff>
      <xdr:row>43</xdr:row>
      <xdr:rowOff>508500</xdr:rowOff>
    </xdr:to>
    <xdr:pic>
      <xdr:nvPicPr>
        <xdr:cNvPr id="48" name="Рисунок 231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448050" y="192024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2847975</xdr:colOff>
      <xdr:row>42</xdr:row>
      <xdr:rowOff>57150</xdr:rowOff>
    </xdr:from>
    <xdr:to>
      <xdr:col>1</xdr:col>
      <xdr:colOff>3927975</xdr:colOff>
      <xdr:row>43</xdr:row>
      <xdr:rowOff>508500</xdr:rowOff>
    </xdr:to>
    <xdr:pic>
      <xdr:nvPicPr>
        <xdr:cNvPr id="49" name="Рисунок 232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4524375" y="192024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46</xdr:row>
      <xdr:rowOff>57150</xdr:rowOff>
    </xdr:from>
    <xdr:to>
      <xdr:col>1</xdr:col>
      <xdr:colOff>1127625</xdr:colOff>
      <xdr:row>47</xdr:row>
      <xdr:rowOff>508500</xdr:rowOff>
    </xdr:to>
    <xdr:pic>
      <xdr:nvPicPr>
        <xdr:cNvPr id="50" name="Рисунок 233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724025" y="217170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46</xdr:row>
      <xdr:rowOff>66674</xdr:rowOff>
    </xdr:from>
    <xdr:to>
      <xdr:col>1</xdr:col>
      <xdr:colOff>1946775</xdr:colOff>
      <xdr:row>47</xdr:row>
      <xdr:rowOff>518024</xdr:rowOff>
    </xdr:to>
    <xdr:pic>
      <xdr:nvPicPr>
        <xdr:cNvPr id="51" name="Рисунок 234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2543175" y="217265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1819275</xdr:colOff>
      <xdr:row>46</xdr:row>
      <xdr:rowOff>57150</xdr:rowOff>
    </xdr:from>
    <xdr:to>
      <xdr:col>1</xdr:col>
      <xdr:colOff>2899275</xdr:colOff>
      <xdr:row>47</xdr:row>
      <xdr:rowOff>508500</xdr:rowOff>
    </xdr:to>
    <xdr:pic>
      <xdr:nvPicPr>
        <xdr:cNvPr id="52" name="Рисунок 235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495675" y="217170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2790825</xdr:colOff>
      <xdr:row>46</xdr:row>
      <xdr:rowOff>66674</xdr:rowOff>
    </xdr:from>
    <xdr:to>
      <xdr:col>1</xdr:col>
      <xdr:colOff>3870825</xdr:colOff>
      <xdr:row>47</xdr:row>
      <xdr:rowOff>518024</xdr:rowOff>
    </xdr:to>
    <xdr:pic>
      <xdr:nvPicPr>
        <xdr:cNvPr id="53" name="Рисунок 236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4467225" y="217265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48</xdr:row>
      <xdr:rowOff>66674</xdr:rowOff>
    </xdr:from>
    <xdr:to>
      <xdr:col>1</xdr:col>
      <xdr:colOff>1146675</xdr:colOff>
      <xdr:row>49</xdr:row>
      <xdr:rowOff>518024</xdr:rowOff>
    </xdr:to>
    <xdr:pic>
      <xdr:nvPicPr>
        <xdr:cNvPr id="54" name="Рисунок 237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95275" y="245459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48</xdr:row>
      <xdr:rowOff>57150</xdr:rowOff>
    </xdr:from>
    <xdr:to>
      <xdr:col>1</xdr:col>
      <xdr:colOff>2013450</xdr:colOff>
      <xdr:row>49</xdr:row>
      <xdr:rowOff>508500</xdr:rowOff>
    </xdr:to>
    <xdr:pic>
      <xdr:nvPicPr>
        <xdr:cNvPr id="55" name="Рисунок 238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2609850" y="229743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44</xdr:row>
      <xdr:rowOff>57150</xdr:rowOff>
    </xdr:from>
    <xdr:to>
      <xdr:col>1</xdr:col>
      <xdr:colOff>1127625</xdr:colOff>
      <xdr:row>45</xdr:row>
      <xdr:rowOff>508500</xdr:rowOff>
    </xdr:to>
    <xdr:pic>
      <xdr:nvPicPr>
        <xdr:cNvPr id="56" name="Рисунок 239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724025" y="204597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828675</xdr:colOff>
      <xdr:row>44</xdr:row>
      <xdr:rowOff>57150</xdr:rowOff>
    </xdr:from>
    <xdr:to>
      <xdr:col>1</xdr:col>
      <xdr:colOff>1908675</xdr:colOff>
      <xdr:row>45</xdr:row>
      <xdr:rowOff>508500</xdr:rowOff>
    </xdr:to>
    <xdr:pic>
      <xdr:nvPicPr>
        <xdr:cNvPr id="57" name="Рисунок 240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505075" y="204597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1857375</xdr:colOff>
      <xdr:row>40</xdr:row>
      <xdr:rowOff>57150</xdr:rowOff>
    </xdr:from>
    <xdr:to>
      <xdr:col>1</xdr:col>
      <xdr:colOff>2937375</xdr:colOff>
      <xdr:row>41</xdr:row>
      <xdr:rowOff>508500</xdr:rowOff>
    </xdr:to>
    <xdr:pic>
      <xdr:nvPicPr>
        <xdr:cNvPr id="58" name="Рисунок 241"/>
        <xdr:cNvPicPr>
          <a:picLocks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3533775" y="179451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1762125</xdr:colOff>
      <xdr:row>44</xdr:row>
      <xdr:rowOff>57150</xdr:rowOff>
    </xdr:from>
    <xdr:to>
      <xdr:col>1</xdr:col>
      <xdr:colOff>2842125</xdr:colOff>
      <xdr:row>45</xdr:row>
      <xdr:rowOff>508500</xdr:rowOff>
    </xdr:to>
    <xdr:pic>
      <xdr:nvPicPr>
        <xdr:cNvPr id="59" name="Рисунок 243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3438525" y="204597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2790825</xdr:colOff>
      <xdr:row>44</xdr:row>
      <xdr:rowOff>57150</xdr:rowOff>
    </xdr:from>
    <xdr:to>
      <xdr:col>1</xdr:col>
      <xdr:colOff>3870825</xdr:colOff>
      <xdr:row>45</xdr:row>
      <xdr:rowOff>508500</xdr:rowOff>
    </xdr:to>
    <xdr:pic>
      <xdr:nvPicPr>
        <xdr:cNvPr id="60" name="Рисунок 244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467225" y="204597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50</xdr:row>
      <xdr:rowOff>57150</xdr:rowOff>
    </xdr:from>
    <xdr:to>
      <xdr:col>1</xdr:col>
      <xdr:colOff>1127625</xdr:colOff>
      <xdr:row>51</xdr:row>
      <xdr:rowOff>508500</xdr:rowOff>
    </xdr:to>
    <xdr:pic>
      <xdr:nvPicPr>
        <xdr:cNvPr id="61" name="Рисунок 245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724025" y="242316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50</xdr:row>
      <xdr:rowOff>57149</xdr:rowOff>
    </xdr:from>
    <xdr:to>
      <xdr:col>1</xdr:col>
      <xdr:colOff>1984875</xdr:colOff>
      <xdr:row>51</xdr:row>
      <xdr:rowOff>508499</xdr:rowOff>
    </xdr:to>
    <xdr:pic>
      <xdr:nvPicPr>
        <xdr:cNvPr id="62" name="Рисунок 246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581275" y="24231599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1857375</xdr:colOff>
      <xdr:row>50</xdr:row>
      <xdr:rowOff>57150</xdr:rowOff>
    </xdr:from>
    <xdr:to>
      <xdr:col>1</xdr:col>
      <xdr:colOff>2937375</xdr:colOff>
      <xdr:row>51</xdr:row>
      <xdr:rowOff>508500</xdr:rowOff>
    </xdr:to>
    <xdr:pic>
      <xdr:nvPicPr>
        <xdr:cNvPr id="63" name="Рисунок 247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3533775" y="242316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2695575</xdr:colOff>
      <xdr:row>50</xdr:row>
      <xdr:rowOff>57150</xdr:rowOff>
    </xdr:from>
    <xdr:to>
      <xdr:col>1</xdr:col>
      <xdr:colOff>3775575</xdr:colOff>
      <xdr:row>51</xdr:row>
      <xdr:rowOff>508500</xdr:rowOff>
    </xdr:to>
    <xdr:pic>
      <xdr:nvPicPr>
        <xdr:cNvPr id="64" name="Рисунок 248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371975" y="242316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62370</xdr:colOff>
      <xdr:row>38</xdr:row>
      <xdr:rowOff>57150</xdr:rowOff>
    </xdr:from>
    <xdr:to>
      <xdr:col>1</xdr:col>
      <xdr:colOff>1142370</xdr:colOff>
      <xdr:row>39</xdr:row>
      <xdr:rowOff>508500</xdr:rowOff>
    </xdr:to>
    <xdr:pic>
      <xdr:nvPicPr>
        <xdr:cNvPr id="65" name="Рисунок 250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0970" y="182499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928485</xdr:colOff>
      <xdr:row>38</xdr:row>
      <xdr:rowOff>57150</xdr:rowOff>
    </xdr:from>
    <xdr:to>
      <xdr:col>1</xdr:col>
      <xdr:colOff>2008485</xdr:colOff>
      <xdr:row>39</xdr:row>
      <xdr:rowOff>508500</xdr:rowOff>
    </xdr:to>
    <xdr:pic>
      <xdr:nvPicPr>
        <xdr:cNvPr id="66" name="Рисунок 251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04885" y="179451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85</xdr:row>
      <xdr:rowOff>76200</xdr:rowOff>
    </xdr:from>
    <xdr:to>
      <xdr:col>1</xdr:col>
      <xdr:colOff>1146675</xdr:colOff>
      <xdr:row>86</xdr:row>
      <xdr:rowOff>527550</xdr:rowOff>
    </xdr:to>
    <xdr:pic>
      <xdr:nvPicPr>
        <xdr:cNvPr id="67" name="Рисунок 260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295275" y="4733925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1362075</xdr:colOff>
      <xdr:row>85</xdr:row>
      <xdr:rowOff>76201</xdr:rowOff>
    </xdr:from>
    <xdr:to>
      <xdr:col>1</xdr:col>
      <xdr:colOff>2442075</xdr:colOff>
      <xdr:row>86</xdr:row>
      <xdr:rowOff>527551</xdr:rowOff>
    </xdr:to>
    <xdr:pic>
      <xdr:nvPicPr>
        <xdr:cNvPr id="68" name="Рисунок 261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590675" y="47339251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2581274</xdr:colOff>
      <xdr:row>85</xdr:row>
      <xdr:rowOff>76201</xdr:rowOff>
    </xdr:from>
    <xdr:to>
      <xdr:col>1</xdr:col>
      <xdr:colOff>3661274</xdr:colOff>
      <xdr:row>86</xdr:row>
      <xdr:rowOff>527551</xdr:rowOff>
    </xdr:to>
    <xdr:pic>
      <xdr:nvPicPr>
        <xdr:cNvPr id="69" name="Рисунок 262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2809874" y="47339251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1362075</xdr:colOff>
      <xdr:row>87</xdr:row>
      <xdr:rowOff>66674</xdr:rowOff>
    </xdr:from>
    <xdr:to>
      <xdr:col>1</xdr:col>
      <xdr:colOff>2442075</xdr:colOff>
      <xdr:row>88</xdr:row>
      <xdr:rowOff>518024</xdr:rowOff>
    </xdr:to>
    <xdr:pic>
      <xdr:nvPicPr>
        <xdr:cNvPr id="70" name="Рисунок 264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590675" y="485870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87</xdr:row>
      <xdr:rowOff>76200</xdr:rowOff>
    </xdr:from>
    <xdr:to>
      <xdr:col>1</xdr:col>
      <xdr:colOff>1232400</xdr:colOff>
      <xdr:row>88</xdr:row>
      <xdr:rowOff>527550</xdr:rowOff>
    </xdr:to>
    <xdr:pic>
      <xdr:nvPicPr>
        <xdr:cNvPr id="71" name="Рисунок 265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81000" y="490728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1914525</xdr:colOff>
      <xdr:row>48</xdr:row>
      <xdr:rowOff>57150</xdr:rowOff>
    </xdr:from>
    <xdr:to>
      <xdr:col>1</xdr:col>
      <xdr:colOff>2994525</xdr:colOff>
      <xdr:row>49</xdr:row>
      <xdr:rowOff>508500</xdr:rowOff>
    </xdr:to>
    <xdr:pic>
      <xdr:nvPicPr>
        <xdr:cNvPr id="74" name="Рисунок 1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3590925" y="229743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2733675</xdr:colOff>
      <xdr:row>48</xdr:row>
      <xdr:rowOff>57150</xdr:rowOff>
    </xdr:from>
    <xdr:to>
      <xdr:col>1</xdr:col>
      <xdr:colOff>3813675</xdr:colOff>
      <xdr:row>49</xdr:row>
      <xdr:rowOff>508500</xdr:rowOff>
    </xdr:to>
    <xdr:pic>
      <xdr:nvPicPr>
        <xdr:cNvPr id="75" name="Рисунок 2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410075" y="22974300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2762249</xdr:colOff>
      <xdr:row>40</xdr:row>
      <xdr:rowOff>85725</xdr:rowOff>
    </xdr:from>
    <xdr:to>
      <xdr:col>1</xdr:col>
      <xdr:colOff>3842249</xdr:colOff>
      <xdr:row>41</xdr:row>
      <xdr:rowOff>537075</xdr:rowOff>
    </xdr:to>
    <xdr:pic>
      <xdr:nvPicPr>
        <xdr:cNvPr id="76" name="Рисунок 242"/>
        <xdr:cNvPicPr>
          <a:picLocks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2990849" y="1953577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1562101</xdr:colOff>
      <xdr:row>33</xdr:row>
      <xdr:rowOff>85725</xdr:rowOff>
    </xdr:from>
    <xdr:to>
      <xdr:col>1</xdr:col>
      <xdr:colOff>2642101</xdr:colOff>
      <xdr:row>34</xdr:row>
      <xdr:rowOff>537075</xdr:rowOff>
    </xdr:to>
    <xdr:pic>
      <xdr:nvPicPr>
        <xdr:cNvPr id="78" name="Рисунок 180"/>
        <xdr:cNvPicPr>
          <a:picLocks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3238501" y="1483042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123823</xdr:colOff>
      <xdr:row>31</xdr:row>
      <xdr:rowOff>85723</xdr:rowOff>
    </xdr:from>
    <xdr:to>
      <xdr:col>1</xdr:col>
      <xdr:colOff>1203823</xdr:colOff>
      <xdr:row>32</xdr:row>
      <xdr:rowOff>537073</xdr:rowOff>
    </xdr:to>
    <xdr:pic>
      <xdr:nvPicPr>
        <xdr:cNvPr id="79" name="Рисунок 177"/>
        <xdr:cNvPicPr>
          <a:picLocks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352423" y="13877923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1647823</xdr:colOff>
      <xdr:row>31</xdr:row>
      <xdr:rowOff>66673</xdr:rowOff>
    </xdr:from>
    <xdr:to>
      <xdr:col>1</xdr:col>
      <xdr:colOff>2727823</xdr:colOff>
      <xdr:row>32</xdr:row>
      <xdr:rowOff>518023</xdr:rowOff>
    </xdr:to>
    <xdr:pic>
      <xdr:nvPicPr>
        <xdr:cNvPr id="80" name="Рисунок 178"/>
        <xdr:cNvPicPr>
          <a:picLocks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3324223" y="13554073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142877</xdr:colOff>
      <xdr:row>33</xdr:row>
      <xdr:rowOff>85725</xdr:rowOff>
    </xdr:from>
    <xdr:to>
      <xdr:col>1</xdr:col>
      <xdr:colOff>1222877</xdr:colOff>
      <xdr:row>34</xdr:row>
      <xdr:rowOff>537075</xdr:rowOff>
    </xdr:to>
    <xdr:pic>
      <xdr:nvPicPr>
        <xdr:cNvPr id="81" name="Рисунок 179"/>
        <xdr:cNvPicPr>
          <a:picLocks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819277" y="14830425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64</xdr:row>
      <xdr:rowOff>66674</xdr:rowOff>
    </xdr:from>
    <xdr:to>
      <xdr:col>1</xdr:col>
      <xdr:colOff>1127625</xdr:colOff>
      <xdr:row>65</xdr:row>
      <xdr:rowOff>518024</xdr:rowOff>
    </xdr:to>
    <xdr:pic>
      <xdr:nvPicPr>
        <xdr:cNvPr id="82" name="Рисунок 205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724025" y="342995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1133475</xdr:colOff>
      <xdr:row>64</xdr:row>
      <xdr:rowOff>66674</xdr:rowOff>
    </xdr:from>
    <xdr:to>
      <xdr:col>1</xdr:col>
      <xdr:colOff>2213475</xdr:colOff>
      <xdr:row>65</xdr:row>
      <xdr:rowOff>518024</xdr:rowOff>
    </xdr:to>
    <xdr:pic>
      <xdr:nvPicPr>
        <xdr:cNvPr id="83" name="Рисунок 206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2809875" y="342995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66</xdr:row>
      <xdr:rowOff>66674</xdr:rowOff>
    </xdr:from>
    <xdr:to>
      <xdr:col>1</xdr:col>
      <xdr:colOff>1127625</xdr:colOff>
      <xdr:row>67</xdr:row>
      <xdr:rowOff>518024</xdr:rowOff>
    </xdr:to>
    <xdr:pic>
      <xdr:nvPicPr>
        <xdr:cNvPr id="84" name="Рисунок 207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724025" y="355568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1152525</xdr:colOff>
      <xdr:row>66</xdr:row>
      <xdr:rowOff>66674</xdr:rowOff>
    </xdr:from>
    <xdr:to>
      <xdr:col>1</xdr:col>
      <xdr:colOff>2232525</xdr:colOff>
      <xdr:row>67</xdr:row>
      <xdr:rowOff>518024</xdr:rowOff>
    </xdr:to>
    <xdr:pic>
      <xdr:nvPicPr>
        <xdr:cNvPr id="85" name="Рисунок 208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2828925" y="355568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80</xdr:row>
      <xdr:rowOff>57150</xdr:rowOff>
    </xdr:from>
    <xdr:to>
      <xdr:col>1</xdr:col>
      <xdr:colOff>1137150</xdr:colOff>
      <xdr:row>81</xdr:row>
      <xdr:rowOff>508500</xdr:rowOff>
    </xdr:to>
    <xdr:pic>
      <xdr:nvPicPr>
        <xdr:cNvPr id="11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733550" y="443484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1028700</xdr:colOff>
      <xdr:row>80</xdr:row>
      <xdr:rowOff>57150</xdr:rowOff>
    </xdr:from>
    <xdr:to>
      <xdr:col>1</xdr:col>
      <xdr:colOff>2108700</xdr:colOff>
      <xdr:row>81</xdr:row>
      <xdr:rowOff>508500</xdr:rowOff>
    </xdr:to>
    <xdr:pic>
      <xdr:nvPicPr>
        <xdr:cNvPr id="11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2705100" y="443484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1981201</xdr:colOff>
      <xdr:row>80</xdr:row>
      <xdr:rowOff>57150</xdr:rowOff>
    </xdr:from>
    <xdr:to>
      <xdr:col>1</xdr:col>
      <xdr:colOff>3061201</xdr:colOff>
      <xdr:row>81</xdr:row>
      <xdr:rowOff>508500</xdr:rowOff>
    </xdr:to>
    <xdr:pic>
      <xdr:nvPicPr>
        <xdr:cNvPr id="11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3657601" y="443484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2971800</xdr:colOff>
      <xdr:row>80</xdr:row>
      <xdr:rowOff>57150</xdr:rowOff>
    </xdr:from>
    <xdr:to>
      <xdr:col>1</xdr:col>
      <xdr:colOff>4051800</xdr:colOff>
      <xdr:row>81</xdr:row>
      <xdr:rowOff>508500</xdr:rowOff>
    </xdr:to>
    <xdr:pic>
      <xdr:nvPicPr>
        <xdr:cNvPr id="11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648200" y="443484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76201</xdr:colOff>
      <xdr:row>82</xdr:row>
      <xdr:rowOff>57150</xdr:rowOff>
    </xdr:from>
    <xdr:to>
      <xdr:col>1</xdr:col>
      <xdr:colOff>1156201</xdr:colOff>
      <xdr:row>83</xdr:row>
      <xdr:rowOff>508500</xdr:rowOff>
    </xdr:to>
    <xdr:pic>
      <xdr:nvPicPr>
        <xdr:cNvPr id="11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304801" y="459105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1009650</xdr:colOff>
      <xdr:row>82</xdr:row>
      <xdr:rowOff>57150</xdr:rowOff>
    </xdr:from>
    <xdr:to>
      <xdr:col>1</xdr:col>
      <xdr:colOff>2089650</xdr:colOff>
      <xdr:row>83</xdr:row>
      <xdr:rowOff>508500</xdr:rowOff>
    </xdr:to>
    <xdr:pic>
      <xdr:nvPicPr>
        <xdr:cNvPr id="11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2686050" y="456057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2000251</xdr:colOff>
      <xdr:row>82</xdr:row>
      <xdr:rowOff>57150</xdr:rowOff>
    </xdr:from>
    <xdr:to>
      <xdr:col>1</xdr:col>
      <xdr:colOff>3080251</xdr:colOff>
      <xdr:row>83</xdr:row>
      <xdr:rowOff>508500</xdr:rowOff>
    </xdr:to>
    <xdr:pic>
      <xdr:nvPicPr>
        <xdr:cNvPr id="11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3676651" y="456057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2952750</xdr:colOff>
      <xdr:row>82</xdr:row>
      <xdr:rowOff>57150</xdr:rowOff>
    </xdr:from>
    <xdr:to>
      <xdr:col>1</xdr:col>
      <xdr:colOff>4032750</xdr:colOff>
      <xdr:row>83</xdr:row>
      <xdr:rowOff>508500</xdr:rowOff>
    </xdr:to>
    <xdr:pic>
      <xdr:nvPicPr>
        <xdr:cNvPr id="11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629150" y="456057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171450</xdr:colOff>
      <xdr:row>90</xdr:row>
      <xdr:rowOff>76200</xdr:rowOff>
    </xdr:from>
    <xdr:to>
      <xdr:col>1</xdr:col>
      <xdr:colOff>1251450</xdr:colOff>
      <xdr:row>91</xdr:row>
      <xdr:rowOff>527550</xdr:rowOff>
    </xdr:to>
    <xdr:pic>
      <xdr:nvPicPr>
        <xdr:cNvPr id="11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00050" y="50482500"/>
          <a:ext cx="1080000" cy="1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2064600</xdr:colOff>
      <xdr:row>36</xdr:row>
      <xdr:rowOff>76200</xdr:rowOff>
    </xdr:from>
    <xdr:to>
      <xdr:col>1</xdr:col>
      <xdr:colOff>3130200</xdr:colOff>
      <xdr:row>37</xdr:row>
      <xdr:rowOff>527550</xdr:rowOff>
    </xdr:to>
    <xdr:pic>
      <xdr:nvPicPr>
        <xdr:cNvPr id="92" name="Picture 4"/>
        <xdr:cNvPicPr>
          <a:picLocks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1000" y="16706850"/>
          <a:ext cx="1065600" cy="108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2381250</xdr:colOff>
      <xdr:row>53</xdr:row>
      <xdr:rowOff>95250</xdr:rowOff>
    </xdr:from>
    <xdr:to>
      <xdr:col>1</xdr:col>
      <xdr:colOff>3461250</xdr:colOff>
      <xdr:row>54</xdr:row>
      <xdr:rowOff>546600</xdr:rowOff>
    </xdr:to>
    <xdr:pic>
      <xdr:nvPicPr>
        <xdr:cNvPr id="93" name="Picture 15" descr="D:\!Фото Материалы\Основные изображения номенклатуры\Комплектующие\Панели\BB-C7-C1-14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27412950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2324100</xdr:colOff>
      <xdr:row>55</xdr:row>
      <xdr:rowOff>57150</xdr:rowOff>
    </xdr:from>
    <xdr:to>
      <xdr:col>1</xdr:col>
      <xdr:colOff>3404100</xdr:colOff>
      <xdr:row>56</xdr:row>
      <xdr:rowOff>508500</xdr:rowOff>
    </xdr:to>
    <xdr:pic>
      <xdr:nvPicPr>
        <xdr:cNvPr id="94" name="Picture 6" descr="D:\!Фото Материалы\Основные изображения номенклатуры\Комплектующие\Панели\BB-C7-C2-14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8632150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2286000</xdr:colOff>
      <xdr:row>64</xdr:row>
      <xdr:rowOff>57150</xdr:rowOff>
    </xdr:from>
    <xdr:to>
      <xdr:col>1</xdr:col>
      <xdr:colOff>3366000</xdr:colOff>
      <xdr:row>65</xdr:row>
      <xdr:rowOff>508500</xdr:rowOff>
    </xdr:to>
    <xdr:pic>
      <xdr:nvPicPr>
        <xdr:cNvPr id="9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4290000"/>
          <a:ext cx="1080000" cy="108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2354592</xdr:colOff>
      <xdr:row>66</xdr:row>
      <xdr:rowOff>57150</xdr:rowOff>
    </xdr:from>
    <xdr:to>
      <xdr:col>1</xdr:col>
      <xdr:colOff>3434592</xdr:colOff>
      <xdr:row>67</xdr:row>
      <xdr:rowOff>508500</xdr:rowOff>
    </xdr:to>
    <xdr:pic>
      <xdr:nvPicPr>
        <xdr:cNvPr id="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92" y="35547300"/>
          <a:ext cx="1080000" cy="108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2346792</xdr:colOff>
      <xdr:row>68</xdr:row>
      <xdr:rowOff>57150</xdr:rowOff>
    </xdr:from>
    <xdr:to>
      <xdr:col>1</xdr:col>
      <xdr:colOff>3426792</xdr:colOff>
      <xdr:row>69</xdr:row>
      <xdr:rowOff>508500</xdr:rowOff>
    </xdr:to>
    <xdr:pic>
      <xdr:nvPicPr>
        <xdr:cNvPr id="9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192" y="36804600"/>
          <a:ext cx="1080000" cy="108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1904999</xdr:colOff>
      <xdr:row>38</xdr:row>
      <xdr:rowOff>66674</xdr:rowOff>
    </xdr:from>
    <xdr:to>
      <xdr:col>1</xdr:col>
      <xdr:colOff>2984999</xdr:colOff>
      <xdr:row>39</xdr:row>
      <xdr:rowOff>518024</xdr:rowOff>
    </xdr:to>
    <xdr:pic>
      <xdr:nvPicPr>
        <xdr:cNvPr id="98" name="Рисунок 266"/>
        <xdr:cNvPicPr>
          <a:picLocks noChangeAspect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3581399" y="17954624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2762249</xdr:colOff>
      <xdr:row>38</xdr:row>
      <xdr:rowOff>57149</xdr:rowOff>
    </xdr:from>
    <xdr:to>
      <xdr:col>1</xdr:col>
      <xdr:colOff>3842249</xdr:colOff>
      <xdr:row>39</xdr:row>
      <xdr:rowOff>508499</xdr:rowOff>
    </xdr:to>
    <xdr:pic>
      <xdr:nvPicPr>
        <xdr:cNvPr id="99" name="Рисунок 267"/>
        <xdr:cNvPicPr>
          <a:picLocks noChangeAspect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4438649" y="17945099"/>
          <a:ext cx="1080000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livolo.ru/" TargetMode="External"/><Relationship Id="rId2" Type="http://schemas.openxmlformats.org/officeDocument/2006/relationships/hyperlink" Target="mailto:office@livolotouch.com" TargetMode="External"/><Relationship Id="rId1" Type="http://schemas.openxmlformats.org/officeDocument/2006/relationships/hyperlink" Target="http://livolotouch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6"/>
  <sheetViews>
    <sheetView showGridLines="0" tabSelected="1" zoomScale="40" zoomScaleNormal="40" zoomScaleSheetLayoutView="40" workbookViewId="0">
      <selection activeCell="G14" sqref="G14"/>
    </sheetView>
  </sheetViews>
  <sheetFormatPr defaultRowHeight="21"/>
  <cols>
    <col min="1" max="1" width="3.42578125" customWidth="1"/>
    <col min="2" max="2" width="61.42578125" customWidth="1"/>
    <col min="3" max="3" width="37.7109375" style="2" customWidth="1"/>
    <col min="4" max="4" width="37.7109375" style="3" customWidth="1"/>
    <col min="5" max="5" width="145.7109375" style="3" customWidth="1"/>
    <col min="6" max="8" width="30.7109375" style="7" customWidth="1"/>
    <col min="9" max="9" width="17.140625" style="1" customWidth="1"/>
  </cols>
  <sheetData>
    <row r="1" spans="2:9" ht="7.5" customHeight="1" thickBot="1"/>
    <row r="2" spans="2:9" ht="53.25" customHeight="1">
      <c r="B2" s="62" t="s">
        <v>131</v>
      </c>
      <c r="C2" s="63"/>
      <c r="D2" s="64"/>
      <c r="E2" s="84" t="s">
        <v>130</v>
      </c>
      <c r="F2" s="84"/>
      <c r="G2" s="85"/>
      <c r="H2" s="83"/>
    </row>
    <row r="3" spans="2:9" ht="36.75" customHeight="1">
      <c r="B3" s="65" t="s">
        <v>132</v>
      </c>
      <c r="C3" s="66" t="s">
        <v>133</v>
      </c>
      <c r="D3" s="67"/>
      <c r="E3" s="86">
        <v>42482</v>
      </c>
      <c r="F3" s="86"/>
      <c r="G3" s="87"/>
      <c r="H3" s="70"/>
    </row>
    <row r="4" spans="2:9" ht="36.75" customHeight="1">
      <c r="B4" s="68" t="s">
        <v>134</v>
      </c>
      <c r="C4" s="69" t="s">
        <v>136</v>
      </c>
      <c r="D4" s="67"/>
      <c r="E4" s="52"/>
      <c r="F4" s="53"/>
      <c r="G4" s="70"/>
      <c r="H4" s="70"/>
    </row>
    <row r="5" spans="2:9" ht="36.75" customHeight="1">
      <c r="B5" s="68" t="s">
        <v>135</v>
      </c>
      <c r="C5" s="69" t="s">
        <v>137</v>
      </c>
      <c r="D5" s="67"/>
      <c r="E5" s="52"/>
      <c r="F5" s="53"/>
      <c r="G5" s="70"/>
      <c r="H5" s="70"/>
    </row>
    <row r="6" spans="2:9" ht="36.75" customHeight="1">
      <c r="B6" s="71" t="s">
        <v>138</v>
      </c>
      <c r="C6" s="72" t="s">
        <v>139</v>
      </c>
      <c r="D6" s="67"/>
      <c r="E6" s="52"/>
      <c r="F6" s="53"/>
      <c r="G6" s="70"/>
      <c r="H6" s="70"/>
    </row>
    <row r="7" spans="2:9" ht="36.75" customHeight="1" thickBot="1">
      <c r="B7" s="71" t="s">
        <v>140</v>
      </c>
      <c r="C7" s="72" t="s">
        <v>141</v>
      </c>
      <c r="D7" s="73"/>
      <c r="E7" s="74"/>
      <c r="F7" s="53"/>
      <c r="G7" s="70"/>
      <c r="H7" s="70"/>
    </row>
    <row r="8" spans="2:9" ht="66" customHeight="1" thickBot="1">
      <c r="B8" s="94" t="s">
        <v>142</v>
      </c>
      <c r="C8" s="95"/>
      <c r="D8" s="95"/>
      <c r="E8" s="95"/>
      <c r="F8" s="75"/>
      <c r="G8" s="76">
        <v>0.2</v>
      </c>
      <c r="H8" s="76"/>
    </row>
    <row r="9" spans="2:9" hidden="1">
      <c r="D9"/>
      <c r="E9"/>
    </row>
    <row r="10" spans="2:9" hidden="1">
      <c r="D10"/>
      <c r="E10"/>
    </row>
    <row r="11" spans="2:9" ht="24" hidden="1">
      <c r="B11" s="6"/>
      <c r="C11" s="6"/>
      <c r="D11"/>
      <c r="E11"/>
    </row>
    <row r="12" spans="2:9" hidden="1">
      <c r="D12"/>
      <c r="E12"/>
    </row>
    <row r="13" spans="2:9" hidden="1">
      <c r="D13"/>
      <c r="E13"/>
    </row>
    <row r="14" spans="2:9" thickBot="1">
      <c r="B14" s="5"/>
      <c r="C14"/>
      <c r="D14"/>
      <c r="E14"/>
      <c r="F14" s="8"/>
      <c r="G14" s="8"/>
      <c r="H14" s="8"/>
      <c r="I14" s="9"/>
    </row>
    <row r="15" spans="2:9" ht="49.5" customHeight="1" thickBot="1">
      <c r="B15" s="29" t="s">
        <v>129</v>
      </c>
      <c r="C15" s="92" t="s">
        <v>128</v>
      </c>
      <c r="D15" s="93"/>
      <c r="E15" s="30" t="s">
        <v>127</v>
      </c>
      <c r="F15" s="30" t="s">
        <v>187</v>
      </c>
      <c r="G15" s="31" t="s">
        <v>143</v>
      </c>
      <c r="H15" s="31" t="s">
        <v>188</v>
      </c>
      <c r="I15" s="4"/>
    </row>
    <row r="16" spans="2:9" ht="49.5" customHeight="1" thickBot="1">
      <c r="B16" s="32"/>
      <c r="C16" s="33" t="s">
        <v>125</v>
      </c>
      <c r="D16" s="34"/>
      <c r="E16" s="35"/>
      <c r="F16" s="55"/>
      <c r="G16" s="36"/>
      <c r="H16" s="36"/>
      <c r="I16" s="4"/>
    </row>
    <row r="17" spans="2:9" ht="50.1" customHeight="1">
      <c r="B17" s="10"/>
      <c r="C17" s="14" t="s">
        <v>12</v>
      </c>
      <c r="D17" s="15"/>
      <c r="E17" s="77" t="s">
        <v>147</v>
      </c>
      <c r="F17" s="56">
        <v>970</v>
      </c>
      <c r="G17" s="16">
        <f>IFERROR(F17*(1-$G$8),"")</f>
        <v>776</v>
      </c>
      <c r="H17" s="16">
        <f t="shared" ref="H17:H30" si="0">F17*1.1</f>
        <v>1067</v>
      </c>
      <c r="I17" s="4"/>
    </row>
    <row r="18" spans="2:9" ht="50.1" customHeight="1">
      <c r="B18" s="11"/>
      <c r="C18" s="17" t="s">
        <v>13</v>
      </c>
      <c r="D18" s="18"/>
      <c r="E18" s="78" t="s">
        <v>148</v>
      </c>
      <c r="F18" s="57">
        <v>1495</v>
      </c>
      <c r="G18" s="19">
        <f t="shared" ref="G18:G81" si="1">IFERROR(F18*(1-$G$8),"")</f>
        <v>1196</v>
      </c>
      <c r="H18" s="19">
        <f t="shared" si="0"/>
        <v>1644.5000000000002</v>
      </c>
      <c r="I18" s="4"/>
    </row>
    <row r="19" spans="2:9" ht="50.1" customHeight="1">
      <c r="B19" s="11"/>
      <c r="C19" s="20" t="s">
        <v>14</v>
      </c>
      <c r="D19" s="21"/>
      <c r="E19" s="79" t="s">
        <v>149</v>
      </c>
      <c r="F19" s="58">
        <v>1495</v>
      </c>
      <c r="G19" s="22">
        <f t="shared" si="1"/>
        <v>1196</v>
      </c>
      <c r="H19" s="22">
        <f t="shared" si="0"/>
        <v>1644.5000000000002</v>
      </c>
      <c r="I19" s="4"/>
    </row>
    <row r="20" spans="2:9" ht="50.1" customHeight="1">
      <c r="B20" s="11"/>
      <c r="C20" s="17" t="s">
        <v>15</v>
      </c>
      <c r="D20" s="18"/>
      <c r="E20" s="78" t="s">
        <v>150</v>
      </c>
      <c r="F20" s="57">
        <v>2025</v>
      </c>
      <c r="G20" s="19">
        <f t="shared" si="1"/>
        <v>1620</v>
      </c>
      <c r="H20" s="19">
        <f t="shared" si="0"/>
        <v>2227.5</v>
      </c>
      <c r="I20" s="4"/>
    </row>
    <row r="21" spans="2:9" ht="50.1" customHeight="1">
      <c r="B21" s="11"/>
      <c r="C21" s="20" t="s">
        <v>16</v>
      </c>
      <c r="D21" s="21"/>
      <c r="E21" s="79" t="s">
        <v>151</v>
      </c>
      <c r="F21" s="58">
        <v>1495</v>
      </c>
      <c r="G21" s="22">
        <f t="shared" si="1"/>
        <v>1196</v>
      </c>
      <c r="H21" s="22">
        <f t="shared" si="0"/>
        <v>1644.5000000000002</v>
      </c>
      <c r="I21" s="4"/>
    </row>
    <row r="22" spans="2:9" ht="50.1" customHeight="1">
      <c r="B22" s="11"/>
      <c r="C22" s="17" t="s">
        <v>17</v>
      </c>
      <c r="D22" s="18"/>
      <c r="E22" s="78" t="s">
        <v>152</v>
      </c>
      <c r="F22" s="57">
        <v>2025</v>
      </c>
      <c r="G22" s="19">
        <f t="shared" si="1"/>
        <v>1620</v>
      </c>
      <c r="H22" s="19">
        <f t="shared" si="0"/>
        <v>2227.5</v>
      </c>
      <c r="I22" s="4"/>
    </row>
    <row r="23" spans="2:9" ht="50.1" customHeight="1">
      <c r="B23" s="11"/>
      <c r="C23" s="20" t="s">
        <v>18</v>
      </c>
      <c r="D23" s="21"/>
      <c r="E23" s="79" t="s">
        <v>153</v>
      </c>
      <c r="F23" s="58">
        <v>970</v>
      </c>
      <c r="G23" s="22">
        <f t="shared" si="1"/>
        <v>776</v>
      </c>
      <c r="H23" s="22">
        <f t="shared" si="0"/>
        <v>1067</v>
      </c>
      <c r="I23" s="4"/>
    </row>
    <row r="24" spans="2:9" ht="50.1" customHeight="1">
      <c r="B24" s="12"/>
      <c r="C24" s="23" t="s">
        <v>19</v>
      </c>
      <c r="D24" s="24"/>
      <c r="E24" s="80" t="s">
        <v>154</v>
      </c>
      <c r="F24" s="59">
        <v>970</v>
      </c>
      <c r="G24" s="25">
        <f t="shared" si="1"/>
        <v>776</v>
      </c>
      <c r="H24" s="25">
        <f t="shared" si="0"/>
        <v>1067</v>
      </c>
      <c r="I24" s="4"/>
    </row>
    <row r="25" spans="2:9" ht="50.1" customHeight="1">
      <c r="B25" s="11"/>
      <c r="C25" s="20" t="s">
        <v>20</v>
      </c>
      <c r="D25" s="21"/>
      <c r="E25" s="79" t="s">
        <v>155</v>
      </c>
      <c r="F25" s="58">
        <v>1230</v>
      </c>
      <c r="G25" s="22">
        <f t="shared" si="1"/>
        <v>984</v>
      </c>
      <c r="H25" s="22">
        <f t="shared" si="0"/>
        <v>1353</v>
      </c>
      <c r="I25" s="4"/>
    </row>
    <row r="26" spans="2:9" ht="50.1" customHeight="1">
      <c r="B26" s="11"/>
      <c r="C26" s="17" t="s">
        <v>21</v>
      </c>
      <c r="D26" s="18"/>
      <c r="E26" s="78" t="s">
        <v>156</v>
      </c>
      <c r="F26" s="57">
        <v>1895</v>
      </c>
      <c r="G26" s="19">
        <f t="shared" si="1"/>
        <v>1516</v>
      </c>
      <c r="H26" s="19">
        <f t="shared" si="0"/>
        <v>2084.5</v>
      </c>
      <c r="I26" s="4"/>
    </row>
    <row r="27" spans="2:9" ht="50.1" customHeight="1">
      <c r="B27" s="11"/>
      <c r="C27" s="20" t="s">
        <v>22</v>
      </c>
      <c r="D27" s="21"/>
      <c r="E27" s="79" t="s">
        <v>157</v>
      </c>
      <c r="F27" s="58">
        <v>1760</v>
      </c>
      <c r="G27" s="22">
        <f t="shared" si="1"/>
        <v>1408</v>
      </c>
      <c r="H27" s="22">
        <f t="shared" si="0"/>
        <v>1936.0000000000002</v>
      </c>
      <c r="I27" s="4"/>
    </row>
    <row r="28" spans="2:9" ht="50.1" customHeight="1">
      <c r="B28" s="11"/>
      <c r="C28" s="17" t="s">
        <v>23</v>
      </c>
      <c r="D28" s="18"/>
      <c r="E28" s="78" t="s">
        <v>158</v>
      </c>
      <c r="F28" s="57">
        <v>2380</v>
      </c>
      <c r="G28" s="19">
        <f t="shared" si="1"/>
        <v>1904</v>
      </c>
      <c r="H28" s="19">
        <f t="shared" si="0"/>
        <v>2618</v>
      </c>
      <c r="I28" s="4"/>
    </row>
    <row r="29" spans="2:9" ht="50.1" customHeight="1">
      <c r="B29" s="11"/>
      <c r="C29" s="20" t="s">
        <v>24</v>
      </c>
      <c r="D29" s="21"/>
      <c r="E29" s="79" t="s">
        <v>159</v>
      </c>
      <c r="F29" s="58">
        <v>1760</v>
      </c>
      <c r="G29" s="22">
        <f t="shared" si="1"/>
        <v>1408</v>
      </c>
      <c r="H29" s="22">
        <f t="shared" si="0"/>
        <v>1936.0000000000002</v>
      </c>
      <c r="I29" s="4"/>
    </row>
    <row r="30" spans="2:9" ht="50.1" customHeight="1" thickBot="1">
      <c r="B30" s="13"/>
      <c r="C30" s="26" t="s">
        <v>25</v>
      </c>
      <c r="D30" s="27"/>
      <c r="E30" s="81" t="s">
        <v>160</v>
      </c>
      <c r="F30" s="60">
        <v>2380</v>
      </c>
      <c r="G30" s="28">
        <f t="shared" si="1"/>
        <v>1904</v>
      </c>
      <c r="H30" s="28">
        <f t="shared" si="0"/>
        <v>2618</v>
      </c>
      <c r="I30" s="4"/>
    </row>
    <row r="31" spans="2:9" ht="49.5" customHeight="1" thickBot="1">
      <c r="B31" s="32"/>
      <c r="C31" s="37" t="s">
        <v>126</v>
      </c>
      <c r="D31" s="38"/>
      <c r="E31" s="82"/>
      <c r="F31" s="61"/>
      <c r="G31" s="39"/>
      <c r="H31" s="39"/>
      <c r="I31" s="4"/>
    </row>
    <row r="32" spans="2:9" ht="50.1" customHeight="1">
      <c r="B32" s="40"/>
      <c r="C32" s="14" t="s">
        <v>26</v>
      </c>
      <c r="D32" s="15" t="s">
        <v>27</v>
      </c>
      <c r="E32" s="77" t="s">
        <v>161</v>
      </c>
      <c r="F32" s="58">
        <v>215</v>
      </c>
      <c r="G32" s="22">
        <f t="shared" si="1"/>
        <v>172</v>
      </c>
      <c r="H32" s="22">
        <f>F32*1.1</f>
        <v>236.50000000000003</v>
      </c>
      <c r="I32" s="4"/>
    </row>
    <row r="33" spans="2:9" ht="50.1" customHeight="1">
      <c r="B33" s="41"/>
      <c r="C33" s="23" t="s">
        <v>30</v>
      </c>
      <c r="D33" s="24" t="s">
        <v>31</v>
      </c>
      <c r="E33" s="80" t="s">
        <v>162</v>
      </c>
      <c r="F33" s="59">
        <v>290</v>
      </c>
      <c r="G33" s="25">
        <f t="shared" si="1"/>
        <v>232</v>
      </c>
      <c r="H33" s="25">
        <f>F33*1.1</f>
        <v>319</v>
      </c>
      <c r="I33" s="4"/>
    </row>
    <row r="34" spans="2:9" ht="50.1" customHeight="1">
      <c r="B34" s="42"/>
      <c r="C34" s="20" t="s">
        <v>28</v>
      </c>
      <c r="D34" s="21" t="s">
        <v>29</v>
      </c>
      <c r="E34" s="79" t="s">
        <v>163</v>
      </c>
      <c r="F34" s="58">
        <v>360</v>
      </c>
      <c r="G34" s="22">
        <f t="shared" si="1"/>
        <v>288</v>
      </c>
      <c r="H34" s="22">
        <f>F34*1.1</f>
        <v>396.00000000000006</v>
      </c>
      <c r="I34" s="4"/>
    </row>
    <row r="35" spans="2:9" ht="50.1" customHeight="1" thickBot="1">
      <c r="B35" s="43"/>
      <c r="C35" s="26" t="s">
        <v>32</v>
      </c>
      <c r="D35" s="27" t="s">
        <v>33</v>
      </c>
      <c r="E35" s="81" t="s">
        <v>164</v>
      </c>
      <c r="F35" s="60">
        <v>430</v>
      </c>
      <c r="G35" s="28">
        <f t="shared" si="1"/>
        <v>344</v>
      </c>
      <c r="H35" s="28">
        <f>F35*1.1</f>
        <v>473.00000000000006</v>
      </c>
      <c r="I35" s="4"/>
    </row>
    <row r="36" spans="2:9" ht="49.5" customHeight="1" thickBot="1">
      <c r="B36" s="32"/>
      <c r="C36" s="37" t="str">
        <f>UPPER("Розетки (модули, вставки)")</f>
        <v>РОЗЕТКИ (МОДУЛИ, ВСТАВКИ)</v>
      </c>
      <c r="D36" s="38"/>
      <c r="E36" s="82"/>
      <c r="F36" s="61"/>
      <c r="G36" s="39"/>
      <c r="H36" s="39"/>
      <c r="I36" s="4"/>
    </row>
    <row r="37" spans="2:9" ht="50.1" customHeight="1">
      <c r="B37" s="42"/>
      <c r="C37" s="20" t="s">
        <v>34</v>
      </c>
      <c r="D37" s="21" t="s">
        <v>35</v>
      </c>
      <c r="E37" s="79" t="s">
        <v>165</v>
      </c>
      <c r="F37" s="58">
        <v>245</v>
      </c>
      <c r="G37" s="22">
        <f t="shared" si="1"/>
        <v>196</v>
      </c>
      <c r="H37" s="22">
        <f t="shared" ref="H37:H52" si="2">F37*1.1</f>
        <v>269.5</v>
      </c>
      <c r="I37" s="4"/>
    </row>
    <row r="38" spans="2:9" ht="50.1" customHeight="1">
      <c r="B38" s="41"/>
      <c r="C38" s="23" t="s">
        <v>119</v>
      </c>
      <c r="D38" s="24"/>
      <c r="E38" s="80" t="s">
        <v>165</v>
      </c>
      <c r="F38" s="59">
        <v>280</v>
      </c>
      <c r="G38" s="25">
        <f t="shared" si="1"/>
        <v>224</v>
      </c>
      <c r="H38" s="25">
        <f t="shared" si="2"/>
        <v>308</v>
      </c>
      <c r="I38" s="4"/>
    </row>
    <row r="39" spans="2:9" ht="50.1" customHeight="1">
      <c r="B39" s="42"/>
      <c r="C39" s="20" t="s">
        <v>72</v>
      </c>
      <c r="D39" s="21" t="s">
        <v>73</v>
      </c>
      <c r="E39" s="79" t="s">
        <v>74</v>
      </c>
      <c r="F39" s="58">
        <v>125</v>
      </c>
      <c r="G39" s="22">
        <f t="shared" si="1"/>
        <v>100</v>
      </c>
      <c r="H39" s="22">
        <f t="shared" si="2"/>
        <v>137.5</v>
      </c>
      <c r="I39" s="4"/>
    </row>
    <row r="40" spans="2:9" ht="50.1" customHeight="1">
      <c r="B40" s="41"/>
      <c r="C40" s="23" t="s">
        <v>9</v>
      </c>
      <c r="D40" s="24" t="s">
        <v>10</v>
      </c>
      <c r="E40" s="80" t="s">
        <v>11</v>
      </c>
      <c r="F40" s="59">
        <v>40</v>
      </c>
      <c r="G40" s="25">
        <f t="shared" si="1"/>
        <v>32</v>
      </c>
      <c r="H40" s="25">
        <f t="shared" si="2"/>
        <v>44</v>
      </c>
      <c r="I40" s="4"/>
    </row>
    <row r="41" spans="2:9" ht="50.1" customHeight="1">
      <c r="B41" s="42"/>
      <c r="C41" s="20" t="s">
        <v>36</v>
      </c>
      <c r="D41" s="21" t="s">
        <v>37</v>
      </c>
      <c r="E41" s="79" t="s">
        <v>38</v>
      </c>
      <c r="F41" s="58">
        <v>215</v>
      </c>
      <c r="G41" s="22">
        <f t="shared" si="1"/>
        <v>172</v>
      </c>
      <c r="H41" s="22">
        <f t="shared" si="2"/>
        <v>236.50000000000003</v>
      </c>
      <c r="I41" s="4"/>
    </row>
    <row r="42" spans="2:9" ht="50.1" customHeight="1">
      <c r="B42" s="41"/>
      <c r="C42" s="23" t="s">
        <v>57</v>
      </c>
      <c r="D42" s="24" t="s">
        <v>58</v>
      </c>
      <c r="E42" s="80" t="s">
        <v>59</v>
      </c>
      <c r="F42" s="59">
        <v>465</v>
      </c>
      <c r="G42" s="25">
        <f t="shared" si="1"/>
        <v>372</v>
      </c>
      <c r="H42" s="25">
        <f t="shared" si="2"/>
        <v>511.50000000000006</v>
      </c>
      <c r="I42" s="4"/>
    </row>
    <row r="43" spans="2:9" ht="50.1" customHeight="1">
      <c r="B43" s="42"/>
      <c r="C43" s="20" t="s">
        <v>39</v>
      </c>
      <c r="D43" s="21" t="s">
        <v>40</v>
      </c>
      <c r="E43" s="79" t="s">
        <v>41</v>
      </c>
      <c r="F43" s="58">
        <v>235</v>
      </c>
      <c r="G43" s="22">
        <f t="shared" si="1"/>
        <v>188</v>
      </c>
      <c r="H43" s="22">
        <f t="shared" si="2"/>
        <v>258.5</v>
      </c>
      <c r="I43" s="4"/>
    </row>
    <row r="44" spans="2:9" ht="50.1" customHeight="1">
      <c r="B44" s="41"/>
      <c r="C44" s="23" t="s">
        <v>42</v>
      </c>
      <c r="D44" s="24" t="s">
        <v>43</v>
      </c>
      <c r="E44" s="80" t="s">
        <v>44</v>
      </c>
      <c r="F44" s="59">
        <v>345</v>
      </c>
      <c r="G44" s="25">
        <f t="shared" si="1"/>
        <v>276</v>
      </c>
      <c r="H44" s="25">
        <f t="shared" si="2"/>
        <v>379.50000000000006</v>
      </c>
      <c r="I44" s="4"/>
    </row>
    <row r="45" spans="2:9" ht="50.1" customHeight="1">
      <c r="B45" s="42"/>
      <c r="C45" s="20" t="s">
        <v>54</v>
      </c>
      <c r="D45" s="21" t="s">
        <v>55</v>
      </c>
      <c r="E45" s="79" t="s">
        <v>56</v>
      </c>
      <c r="F45" s="58">
        <v>360</v>
      </c>
      <c r="G45" s="22">
        <f t="shared" si="1"/>
        <v>288</v>
      </c>
      <c r="H45" s="22">
        <f t="shared" si="2"/>
        <v>396.00000000000006</v>
      </c>
      <c r="I45" s="4"/>
    </row>
    <row r="46" spans="2:9" ht="50.1" customHeight="1">
      <c r="B46" s="41"/>
      <c r="C46" s="23" t="s">
        <v>60</v>
      </c>
      <c r="D46" s="24" t="s">
        <v>61</v>
      </c>
      <c r="E46" s="80" t="s">
        <v>62</v>
      </c>
      <c r="F46" s="59">
        <v>865</v>
      </c>
      <c r="G46" s="25">
        <f t="shared" si="1"/>
        <v>692</v>
      </c>
      <c r="H46" s="25">
        <f t="shared" si="2"/>
        <v>951.50000000000011</v>
      </c>
      <c r="I46" s="4"/>
    </row>
    <row r="47" spans="2:9" ht="50.1" customHeight="1">
      <c r="B47" s="42"/>
      <c r="C47" s="20" t="s">
        <v>45</v>
      </c>
      <c r="D47" s="21" t="s">
        <v>46</v>
      </c>
      <c r="E47" s="79" t="s">
        <v>47</v>
      </c>
      <c r="F47" s="58">
        <v>215</v>
      </c>
      <c r="G47" s="22">
        <f t="shared" si="1"/>
        <v>172</v>
      </c>
      <c r="H47" s="22">
        <f t="shared" si="2"/>
        <v>236.50000000000003</v>
      </c>
      <c r="I47" s="4"/>
    </row>
    <row r="48" spans="2:9" ht="50.1" customHeight="1">
      <c r="B48" s="41"/>
      <c r="C48" s="23" t="s">
        <v>48</v>
      </c>
      <c r="D48" s="24" t="s">
        <v>49</v>
      </c>
      <c r="E48" s="80" t="s">
        <v>50</v>
      </c>
      <c r="F48" s="59">
        <v>270</v>
      </c>
      <c r="G48" s="25">
        <f t="shared" si="1"/>
        <v>216</v>
      </c>
      <c r="H48" s="25">
        <f t="shared" si="2"/>
        <v>297</v>
      </c>
      <c r="I48" s="4"/>
    </row>
    <row r="49" spans="2:9" ht="50.1" customHeight="1">
      <c r="B49" s="42"/>
      <c r="C49" s="20" t="s">
        <v>51</v>
      </c>
      <c r="D49" s="21" t="s">
        <v>52</v>
      </c>
      <c r="E49" s="79" t="s">
        <v>53</v>
      </c>
      <c r="F49" s="58">
        <v>215</v>
      </c>
      <c r="G49" s="22">
        <f t="shared" si="1"/>
        <v>172</v>
      </c>
      <c r="H49" s="22">
        <f t="shared" si="2"/>
        <v>236.50000000000003</v>
      </c>
      <c r="I49" s="4"/>
    </row>
    <row r="50" spans="2:9" ht="50.1" customHeight="1">
      <c r="B50" s="41"/>
      <c r="C50" s="23" t="s">
        <v>69</v>
      </c>
      <c r="D50" s="24" t="s">
        <v>70</v>
      </c>
      <c r="E50" s="80" t="s">
        <v>71</v>
      </c>
      <c r="F50" s="59">
        <v>270</v>
      </c>
      <c r="G50" s="25">
        <f t="shared" si="1"/>
        <v>216</v>
      </c>
      <c r="H50" s="25">
        <f t="shared" si="2"/>
        <v>297</v>
      </c>
      <c r="I50" s="4"/>
    </row>
    <row r="51" spans="2:9" ht="50.1" customHeight="1">
      <c r="B51" s="42"/>
      <c r="C51" s="20" t="s">
        <v>63</v>
      </c>
      <c r="D51" s="21" t="s">
        <v>64</v>
      </c>
      <c r="E51" s="79" t="s">
        <v>65</v>
      </c>
      <c r="F51" s="58">
        <v>290</v>
      </c>
      <c r="G51" s="22">
        <f t="shared" si="1"/>
        <v>232</v>
      </c>
      <c r="H51" s="22">
        <f t="shared" si="2"/>
        <v>319</v>
      </c>
      <c r="I51" s="4"/>
    </row>
    <row r="52" spans="2:9" ht="50.1" customHeight="1" thickBot="1">
      <c r="B52" s="41"/>
      <c r="C52" s="23" t="s">
        <v>66</v>
      </c>
      <c r="D52" s="24" t="s">
        <v>67</v>
      </c>
      <c r="E52" s="80" t="s">
        <v>68</v>
      </c>
      <c r="F52" s="59">
        <v>290</v>
      </c>
      <c r="G52" s="25">
        <f t="shared" si="1"/>
        <v>232</v>
      </c>
      <c r="H52" s="25">
        <f t="shared" si="2"/>
        <v>319</v>
      </c>
      <c r="I52" s="4"/>
    </row>
    <row r="53" spans="2:9" ht="49.5" customHeight="1" thickBot="1">
      <c r="B53" s="32"/>
      <c r="C53" s="37" t="str">
        <f>UPPER("Панели лицевые")</f>
        <v>ПАНЕЛИ ЛИЦЕВЫЕ</v>
      </c>
      <c r="D53" s="38"/>
      <c r="E53" s="82"/>
      <c r="F53" s="61"/>
      <c r="G53" s="39"/>
      <c r="H53" s="39"/>
      <c r="I53" s="4"/>
    </row>
    <row r="54" spans="2:9" ht="50.1" customHeight="1">
      <c r="B54" s="42"/>
      <c r="C54" s="20" t="s">
        <v>75</v>
      </c>
      <c r="D54" s="21" t="s">
        <v>76</v>
      </c>
      <c r="E54" s="79" t="s">
        <v>166</v>
      </c>
      <c r="F54" s="58">
        <v>335</v>
      </c>
      <c r="G54" s="22">
        <f t="shared" si="1"/>
        <v>268</v>
      </c>
      <c r="H54" s="22">
        <f t="shared" ref="H54:H63" si="3">F54*1.1</f>
        <v>368.50000000000006</v>
      </c>
      <c r="I54" s="4"/>
    </row>
    <row r="55" spans="2:9" ht="50.1" customHeight="1">
      <c r="B55" s="41"/>
      <c r="C55" s="23" t="s">
        <v>120</v>
      </c>
      <c r="D55" s="24"/>
      <c r="E55" s="80" t="s">
        <v>166</v>
      </c>
      <c r="F55" s="59">
        <v>390</v>
      </c>
      <c r="G55" s="25">
        <f t="shared" si="1"/>
        <v>312</v>
      </c>
      <c r="H55" s="25">
        <f t="shared" si="3"/>
        <v>429.00000000000006</v>
      </c>
      <c r="I55" s="4"/>
    </row>
    <row r="56" spans="2:9" ht="50.1" customHeight="1">
      <c r="B56" s="42"/>
      <c r="C56" s="20" t="s">
        <v>77</v>
      </c>
      <c r="D56" s="21" t="s">
        <v>78</v>
      </c>
      <c r="E56" s="79" t="s">
        <v>167</v>
      </c>
      <c r="F56" s="58">
        <v>335</v>
      </c>
      <c r="G56" s="22">
        <f t="shared" si="1"/>
        <v>268</v>
      </c>
      <c r="H56" s="22">
        <f t="shared" si="3"/>
        <v>368.50000000000006</v>
      </c>
      <c r="I56" s="4"/>
    </row>
    <row r="57" spans="2:9" ht="50.1" customHeight="1">
      <c r="B57" s="41"/>
      <c r="C57" s="23" t="s">
        <v>121</v>
      </c>
      <c r="D57" s="24"/>
      <c r="E57" s="80" t="s">
        <v>167</v>
      </c>
      <c r="F57" s="59">
        <v>390</v>
      </c>
      <c r="G57" s="25">
        <f t="shared" si="1"/>
        <v>312</v>
      </c>
      <c r="H57" s="25">
        <f t="shared" si="3"/>
        <v>429.00000000000006</v>
      </c>
      <c r="I57" s="4"/>
    </row>
    <row r="58" spans="2:9" ht="50.1" customHeight="1">
      <c r="B58" s="42"/>
      <c r="C58" s="20" t="s">
        <v>79</v>
      </c>
      <c r="D58" s="21" t="s">
        <v>80</v>
      </c>
      <c r="E58" s="79" t="s">
        <v>168</v>
      </c>
      <c r="F58" s="58">
        <v>560</v>
      </c>
      <c r="G58" s="22">
        <f t="shared" si="1"/>
        <v>448</v>
      </c>
      <c r="H58" s="22">
        <f t="shared" si="3"/>
        <v>616</v>
      </c>
      <c r="I58" s="4"/>
    </row>
    <row r="59" spans="2:9" ht="50.1" customHeight="1">
      <c r="B59" s="41"/>
      <c r="C59" s="23" t="s">
        <v>81</v>
      </c>
      <c r="D59" s="24" t="s">
        <v>82</v>
      </c>
      <c r="E59" s="80" t="s">
        <v>169</v>
      </c>
      <c r="F59" s="59">
        <v>560</v>
      </c>
      <c r="G59" s="25">
        <f t="shared" si="1"/>
        <v>448</v>
      </c>
      <c r="H59" s="25">
        <f t="shared" si="3"/>
        <v>616</v>
      </c>
      <c r="I59" s="4"/>
    </row>
    <row r="60" spans="2:9" ht="50.1" customHeight="1">
      <c r="B60" s="42"/>
      <c r="C60" s="20" t="s">
        <v>83</v>
      </c>
      <c r="D60" s="21" t="s">
        <v>84</v>
      </c>
      <c r="E60" s="79" t="s">
        <v>170</v>
      </c>
      <c r="F60" s="58">
        <v>560</v>
      </c>
      <c r="G60" s="22">
        <f t="shared" si="1"/>
        <v>448</v>
      </c>
      <c r="H60" s="22">
        <f t="shared" si="3"/>
        <v>616</v>
      </c>
      <c r="I60" s="4"/>
    </row>
    <row r="61" spans="2:9" ht="50.1" customHeight="1">
      <c r="B61" s="41"/>
      <c r="C61" s="23"/>
      <c r="D61" s="24"/>
      <c r="E61" s="80"/>
      <c r="F61" s="59"/>
      <c r="G61" s="25">
        <f t="shared" si="1"/>
        <v>0</v>
      </c>
      <c r="H61" s="25">
        <f t="shared" si="3"/>
        <v>0</v>
      </c>
      <c r="I61" s="4"/>
    </row>
    <row r="62" spans="2:9" ht="50.1" customHeight="1">
      <c r="B62" s="42"/>
      <c r="C62" s="20" t="s">
        <v>85</v>
      </c>
      <c r="D62" s="21" t="s">
        <v>86</v>
      </c>
      <c r="E62" s="79" t="s">
        <v>171</v>
      </c>
      <c r="F62" s="58">
        <v>785</v>
      </c>
      <c r="G62" s="22">
        <f t="shared" si="1"/>
        <v>628</v>
      </c>
      <c r="H62" s="22">
        <f t="shared" si="3"/>
        <v>863.50000000000011</v>
      </c>
      <c r="I62" s="4"/>
    </row>
    <row r="63" spans="2:9" ht="50.1" customHeight="1" thickBot="1">
      <c r="B63" s="41"/>
      <c r="C63" s="23" t="s">
        <v>87</v>
      </c>
      <c r="D63" s="24" t="s">
        <v>88</v>
      </c>
      <c r="E63" s="80" t="s">
        <v>172</v>
      </c>
      <c r="F63" s="59">
        <v>785</v>
      </c>
      <c r="G63" s="25">
        <f t="shared" si="1"/>
        <v>628</v>
      </c>
      <c r="H63" s="25">
        <f t="shared" si="3"/>
        <v>863.50000000000011</v>
      </c>
      <c r="I63" s="4"/>
    </row>
    <row r="64" spans="2:9" ht="49.5" customHeight="1" thickBot="1">
      <c r="B64" s="32"/>
      <c r="C64" s="37" t="str">
        <f>UPPER("Рамки под розетки")</f>
        <v>РАМКИ ПОД РОЗЕТКИ</v>
      </c>
      <c r="D64" s="38"/>
      <c r="E64" s="82"/>
      <c r="F64" s="61"/>
      <c r="G64" s="39"/>
      <c r="H64" s="39"/>
      <c r="I64" s="4"/>
    </row>
    <row r="65" spans="2:9" ht="50.1" customHeight="1">
      <c r="B65" s="42"/>
      <c r="C65" s="20" t="s">
        <v>89</v>
      </c>
      <c r="D65" s="21" t="s">
        <v>90</v>
      </c>
      <c r="E65" s="79" t="s">
        <v>173</v>
      </c>
      <c r="F65" s="58">
        <v>465</v>
      </c>
      <c r="G65" s="22">
        <f t="shared" si="1"/>
        <v>372</v>
      </c>
      <c r="H65" s="22">
        <f t="shared" ref="H65:H72" si="4">F65*1.1</f>
        <v>511.50000000000006</v>
      </c>
      <c r="I65" s="4"/>
    </row>
    <row r="66" spans="2:9" ht="50.1" customHeight="1">
      <c r="B66" s="41"/>
      <c r="C66" s="23" t="s">
        <v>122</v>
      </c>
      <c r="D66" s="24"/>
      <c r="E66" s="80" t="s">
        <v>173</v>
      </c>
      <c r="F66" s="59">
        <v>540</v>
      </c>
      <c r="G66" s="25">
        <f t="shared" si="1"/>
        <v>432</v>
      </c>
      <c r="H66" s="25">
        <f t="shared" si="4"/>
        <v>594</v>
      </c>
      <c r="I66" s="4"/>
    </row>
    <row r="67" spans="2:9" ht="50.1" customHeight="1">
      <c r="B67" s="42"/>
      <c r="C67" s="20" t="s">
        <v>91</v>
      </c>
      <c r="D67" s="21" t="s">
        <v>92</v>
      </c>
      <c r="E67" s="79" t="s">
        <v>174</v>
      </c>
      <c r="F67" s="58">
        <v>820</v>
      </c>
      <c r="G67" s="22">
        <f t="shared" si="1"/>
        <v>656</v>
      </c>
      <c r="H67" s="22">
        <f t="shared" si="4"/>
        <v>902.00000000000011</v>
      </c>
      <c r="I67" s="4"/>
    </row>
    <row r="68" spans="2:9" ht="50.1" customHeight="1">
      <c r="B68" s="41"/>
      <c r="C68" s="23" t="s">
        <v>123</v>
      </c>
      <c r="D68" s="24"/>
      <c r="E68" s="80" t="s">
        <v>174</v>
      </c>
      <c r="F68" s="59">
        <v>950</v>
      </c>
      <c r="G68" s="25">
        <f t="shared" si="1"/>
        <v>760</v>
      </c>
      <c r="H68" s="25">
        <f t="shared" si="4"/>
        <v>1045</v>
      </c>
      <c r="I68" s="4"/>
    </row>
    <row r="69" spans="2:9" ht="50.1" customHeight="1">
      <c r="B69" s="42"/>
      <c r="C69" s="20" t="s">
        <v>93</v>
      </c>
      <c r="D69" s="21" t="s">
        <v>94</v>
      </c>
      <c r="E69" s="79" t="s">
        <v>175</v>
      </c>
      <c r="F69" s="58">
        <v>1180</v>
      </c>
      <c r="G69" s="22">
        <f t="shared" si="1"/>
        <v>944</v>
      </c>
      <c r="H69" s="22">
        <f t="shared" si="4"/>
        <v>1298</v>
      </c>
      <c r="I69" s="4"/>
    </row>
    <row r="70" spans="2:9" ht="50.1" customHeight="1">
      <c r="B70" s="41"/>
      <c r="C70" s="23" t="s">
        <v>124</v>
      </c>
      <c r="D70" s="24"/>
      <c r="E70" s="80" t="s">
        <v>175</v>
      </c>
      <c r="F70" s="59">
        <v>1360</v>
      </c>
      <c r="G70" s="25">
        <f t="shared" si="1"/>
        <v>1088</v>
      </c>
      <c r="H70" s="25">
        <f t="shared" si="4"/>
        <v>1496.0000000000002</v>
      </c>
      <c r="I70" s="4"/>
    </row>
    <row r="71" spans="2:9" ht="50.1" customHeight="1">
      <c r="B71" s="42"/>
      <c r="C71" s="20" t="s">
        <v>95</v>
      </c>
      <c r="D71" s="21" t="s">
        <v>96</v>
      </c>
      <c r="E71" s="79" t="s">
        <v>176</v>
      </c>
      <c r="F71" s="58">
        <v>1535</v>
      </c>
      <c r="G71" s="22">
        <f t="shared" si="1"/>
        <v>1228</v>
      </c>
      <c r="H71" s="22">
        <f t="shared" si="4"/>
        <v>1688.5000000000002</v>
      </c>
      <c r="I71" s="4"/>
    </row>
    <row r="72" spans="2:9" ht="50.1" customHeight="1" thickBot="1">
      <c r="B72" s="41"/>
      <c r="C72" s="23" t="s">
        <v>97</v>
      </c>
      <c r="D72" s="24" t="s">
        <v>98</v>
      </c>
      <c r="E72" s="80" t="s">
        <v>177</v>
      </c>
      <c r="F72" s="59">
        <v>1895</v>
      </c>
      <c r="G72" s="25">
        <f t="shared" si="1"/>
        <v>1516</v>
      </c>
      <c r="H72" s="25">
        <f t="shared" si="4"/>
        <v>2084.5</v>
      </c>
      <c r="I72" s="4"/>
    </row>
    <row r="73" spans="2:9" ht="49.5" customHeight="1" thickBot="1">
      <c r="B73" s="32"/>
      <c r="C73" s="37" t="str">
        <f>UPPER("Панели комбинированные")</f>
        <v>ПАНЕЛИ КОМБИНИРОВАННЫЕ</v>
      </c>
      <c r="D73" s="38"/>
      <c r="E73" s="82"/>
      <c r="F73" s="61"/>
      <c r="G73" s="39"/>
      <c r="H73" s="39"/>
      <c r="I73" s="4"/>
    </row>
    <row r="74" spans="2:9" ht="50.1" customHeight="1">
      <c r="B74" s="42"/>
      <c r="C74" s="20" t="s">
        <v>99</v>
      </c>
      <c r="D74" s="21" t="s">
        <v>100</v>
      </c>
      <c r="E74" s="79" t="s">
        <v>178</v>
      </c>
      <c r="F74" s="58">
        <v>690</v>
      </c>
      <c r="G74" s="22">
        <f t="shared" si="1"/>
        <v>552</v>
      </c>
      <c r="H74" s="22">
        <f t="shared" ref="H74:H79" si="5">F74*1.1</f>
        <v>759.00000000000011</v>
      </c>
      <c r="I74" s="4"/>
    </row>
    <row r="75" spans="2:9" ht="50.1" customHeight="1">
      <c r="B75" s="41"/>
      <c r="C75" s="23" t="s">
        <v>101</v>
      </c>
      <c r="D75" s="24" t="s">
        <v>102</v>
      </c>
      <c r="E75" s="80" t="s">
        <v>179</v>
      </c>
      <c r="F75" s="59">
        <v>690</v>
      </c>
      <c r="G75" s="25">
        <f t="shared" si="1"/>
        <v>552</v>
      </c>
      <c r="H75" s="25">
        <f t="shared" si="5"/>
        <v>759.00000000000011</v>
      </c>
      <c r="I75" s="4"/>
    </row>
    <row r="76" spans="2:9" ht="50.1" customHeight="1">
      <c r="B76" s="42"/>
      <c r="C76" s="20" t="s">
        <v>105</v>
      </c>
      <c r="D76" s="21" t="s">
        <v>106</v>
      </c>
      <c r="E76" s="79" t="s">
        <v>180</v>
      </c>
      <c r="F76" s="58">
        <v>1045</v>
      </c>
      <c r="G76" s="22">
        <f t="shared" si="1"/>
        <v>836</v>
      </c>
      <c r="H76" s="22">
        <f t="shared" si="5"/>
        <v>1149.5</v>
      </c>
      <c r="I76" s="4"/>
    </row>
    <row r="77" spans="2:9" ht="50.1" customHeight="1">
      <c r="B77" s="41"/>
      <c r="C77" s="23" t="s">
        <v>107</v>
      </c>
      <c r="D77" s="24" t="s">
        <v>108</v>
      </c>
      <c r="E77" s="80" t="s">
        <v>181</v>
      </c>
      <c r="F77" s="59">
        <v>1045</v>
      </c>
      <c r="G77" s="25">
        <f t="shared" si="1"/>
        <v>836</v>
      </c>
      <c r="H77" s="25">
        <f t="shared" si="5"/>
        <v>1149.5</v>
      </c>
      <c r="I77" s="4"/>
    </row>
    <row r="78" spans="2:9" ht="50.1" customHeight="1">
      <c r="B78" s="42"/>
      <c r="C78" s="20" t="s">
        <v>103</v>
      </c>
      <c r="D78" s="21" t="s">
        <v>104</v>
      </c>
      <c r="E78" s="79" t="s">
        <v>182</v>
      </c>
      <c r="F78" s="58">
        <v>915</v>
      </c>
      <c r="G78" s="22">
        <f t="shared" si="1"/>
        <v>732</v>
      </c>
      <c r="H78" s="22">
        <f t="shared" si="5"/>
        <v>1006.5000000000001</v>
      </c>
      <c r="I78" s="4"/>
    </row>
    <row r="79" spans="2:9" ht="50.1" customHeight="1" thickBot="1">
      <c r="B79" s="41"/>
      <c r="C79" s="23"/>
      <c r="D79" s="24"/>
      <c r="E79" s="80"/>
      <c r="F79" s="59"/>
      <c r="G79" s="25">
        <f t="shared" si="1"/>
        <v>0</v>
      </c>
      <c r="H79" s="25">
        <f t="shared" si="5"/>
        <v>0</v>
      </c>
      <c r="I79" s="4"/>
    </row>
    <row r="80" spans="2:9" ht="49.5" customHeight="1" thickBot="1">
      <c r="B80" s="32"/>
      <c r="C80" s="37" t="str">
        <f>UPPER("Датчики")</f>
        <v>ДАТЧИКИ</v>
      </c>
      <c r="D80" s="38"/>
      <c r="E80" s="82"/>
      <c r="F80" s="61"/>
      <c r="G80" s="39"/>
      <c r="H80" s="39"/>
      <c r="I80" s="4"/>
    </row>
    <row r="81" spans="2:9" ht="50.1" customHeight="1">
      <c r="B81" s="42"/>
      <c r="C81" s="20" t="s">
        <v>110</v>
      </c>
      <c r="D81" s="21" t="s">
        <v>109</v>
      </c>
      <c r="E81" s="79" t="s">
        <v>183</v>
      </c>
      <c r="F81" s="58">
        <v>2235</v>
      </c>
      <c r="G81" s="22">
        <f t="shared" si="1"/>
        <v>1788</v>
      </c>
      <c r="H81" s="22">
        <f>F81*1.1</f>
        <v>2458.5</v>
      </c>
      <c r="I81" s="4"/>
    </row>
    <row r="82" spans="2:9" ht="50.1" customHeight="1">
      <c r="B82" s="41"/>
      <c r="C82" s="23" t="s">
        <v>112</v>
      </c>
      <c r="D82" s="24" t="s">
        <v>111</v>
      </c>
      <c r="E82" s="80" t="s">
        <v>184</v>
      </c>
      <c r="F82" s="59">
        <v>1005</v>
      </c>
      <c r="G82" s="25">
        <f t="shared" ref="G82:G91" si="6">IFERROR(F82*(1-$G$8),"")</f>
        <v>804</v>
      </c>
      <c r="H82" s="25">
        <f>F82*1.1</f>
        <v>1105.5</v>
      </c>
      <c r="I82" s="4"/>
    </row>
    <row r="83" spans="2:9" ht="50.1" customHeight="1">
      <c r="B83" s="42"/>
      <c r="C83" s="20" t="s">
        <v>114</v>
      </c>
      <c r="D83" s="21" t="s">
        <v>113</v>
      </c>
      <c r="E83" s="79" t="s">
        <v>185</v>
      </c>
      <c r="F83" s="58">
        <v>1325</v>
      </c>
      <c r="G83" s="22">
        <f t="shared" si="6"/>
        <v>1060</v>
      </c>
      <c r="H83" s="22">
        <f>F83*1.1</f>
        <v>1457.5000000000002</v>
      </c>
      <c r="I83" s="4"/>
    </row>
    <row r="84" spans="2:9" ht="50.1" customHeight="1" thickBot="1">
      <c r="B84" s="41"/>
      <c r="C84" s="23" t="s">
        <v>116</v>
      </c>
      <c r="D84" s="24" t="s">
        <v>115</v>
      </c>
      <c r="E84" s="80" t="s">
        <v>186</v>
      </c>
      <c r="F84" s="59">
        <v>1060</v>
      </c>
      <c r="G84" s="25">
        <f t="shared" si="6"/>
        <v>848</v>
      </c>
      <c r="H84" s="25">
        <f>F84*1.1</f>
        <v>1166</v>
      </c>
      <c r="I84" s="4"/>
    </row>
    <row r="85" spans="2:9" ht="49.5" customHeight="1" thickBot="1">
      <c r="B85" s="32"/>
      <c r="C85" s="37" t="str">
        <f>UPPER("Дополнительные комплектущие")</f>
        <v>ДОПОЛНИТЕЛЬНЫЕ КОМПЛЕКТУЩИЕ</v>
      </c>
      <c r="D85" s="38"/>
      <c r="E85" s="82"/>
      <c r="F85" s="61"/>
      <c r="G85" s="39"/>
      <c r="H85" s="39"/>
      <c r="I85" s="4"/>
    </row>
    <row r="86" spans="2:9" ht="50.1" customHeight="1">
      <c r="B86" s="42"/>
      <c r="C86" s="20" t="s">
        <v>0</v>
      </c>
      <c r="D86" s="21"/>
      <c r="E86" s="79" t="s">
        <v>1</v>
      </c>
      <c r="F86" s="58">
        <v>225</v>
      </c>
      <c r="G86" s="22">
        <f t="shared" si="6"/>
        <v>180</v>
      </c>
      <c r="H86" s="22">
        <f>F86*1.1</f>
        <v>247.50000000000003</v>
      </c>
      <c r="I86" s="4"/>
    </row>
    <row r="87" spans="2:9" ht="50.1" customHeight="1">
      <c r="B87" s="41"/>
      <c r="C87" s="23" t="s">
        <v>2</v>
      </c>
      <c r="D87" s="24" t="s">
        <v>3</v>
      </c>
      <c r="E87" s="80" t="s">
        <v>4</v>
      </c>
      <c r="F87" s="59">
        <v>95</v>
      </c>
      <c r="G87" s="25">
        <f t="shared" si="6"/>
        <v>76</v>
      </c>
      <c r="H87" s="25">
        <f>F87*1.1</f>
        <v>104.50000000000001</v>
      </c>
      <c r="I87" s="4"/>
    </row>
    <row r="88" spans="2:9" ht="50.1" customHeight="1">
      <c r="B88" s="42"/>
      <c r="C88" s="20" t="s">
        <v>7</v>
      </c>
      <c r="D88" s="21"/>
      <c r="E88" s="79" t="s">
        <v>8</v>
      </c>
      <c r="F88" s="58">
        <v>450</v>
      </c>
      <c r="G88" s="22">
        <f t="shared" si="6"/>
        <v>360</v>
      </c>
      <c r="H88" s="22">
        <f>F88*1.1</f>
        <v>495.00000000000006</v>
      </c>
      <c r="I88" s="4"/>
    </row>
    <row r="89" spans="2:9" ht="50.1" customHeight="1" thickBot="1">
      <c r="B89" s="41"/>
      <c r="C89" s="23" t="s">
        <v>5</v>
      </c>
      <c r="D89" s="24"/>
      <c r="E89" s="80" t="s">
        <v>6</v>
      </c>
      <c r="F89" s="59">
        <v>2490</v>
      </c>
      <c r="G89" s="25">
        <f t="shared" si="6"/>
        <v>1992</v>
      </c>
      <c r="H89" s="25">
        <f>F89*1.1</f>
        <v>2739</v>
      </c>
      <c r="I89" s="4"/>
    </row>
    <row r="90" spans="2:9" ht="49.5" customHeight="1" thickBot="1">
      <c r="B90" s="32"/>
      <c r="C90" s="37" t="str">
        <f>UPPER("Умный дом")</f>
        <v>УМНЫЙ ДОМ</v>
      </c>
      <c r="D90" s="38"/>
      <c r="E90" s="82"/>
      <c r="F90" s="61"/>
      <c r="G90" s="39"/>
      <c r="H90" s="39"/>
      <c r="I90" s="4"/>
    </row>
    <row r="91" spans="2:9" ht="50.1" customHeight="1">
      <c r="B91" s="42"/>
      <c r="C91" s="20" t="s">
        <v>117</v>
      </c>
      <c r="D91" s="21"/>
      <c r="E91" s="79" t="s">
        <v>118</v>
      </c>
      <c r="F91" s="58">
        <v>3200</v>
      </c>
      <c r="G91" s="22">
        <f t="shared" si="6"/>
        <v>2560</v>
      </c>
      <c r="H91" s="22">
        <f>F91*1.1</f>
        <v>3520.0000000000005</v>
      </c>
      <c r="I91" s="4"/>
    </row>
    <row r="92" spans="2:9" ht="50.1" customHeight="1" thickBot="1">
      <c r="B92" s="43"/>
      <c r="C92" s="44"/>
      <c r="D92" s="45"/>
      <c r="E92" s="81"/>
      <c r="F92" s="60"/>
      <c r="G92" s="28"/>
      <c r="H92" s="28">
        <f>F92*1.1</f>
        <v>0</v>
      </c>
      <c r="I92" s="4"/>
    </row>
    <row r="93" spans="2:9" ht="21.75" thickBot="1"/>
    <row r="94" spans="2:9" ht="50.1" customHeight="1">
      <c r="B94" s="96" t="s">
        <v>144</v>
      </c>
      <c r="C94" s="97"/>
      <c r="D94" s="97"/>
      <c r="E94" s="46"/>
      <c r="F94" s="47"/>
      <c r="G94" s="48"/>
      <c r="H94" s="48"/>
      <c r="I94" s="4"/>
    </row>
    <row r="95" spans="2:9" ht="50.1" customHeight="1">
      <c r="B95" s="88" t="s">
        <v>145</v>
      </c>
      <c r="C95" s="89"/>
      <c r="D95" s="89"/>
      <c r="E95" s="52"/>
      <c r="F95" s="53"/>
      <c r="G95" s="54"/>
      <c r="H95" s="54"/>
    </row>
    <row r="96" spans="2:9" ht="50.1" customHeight="1" thickBot="1">
      <c r="B96" s="90" t="s">
        <v>146</v>
      </c>
      <c r="C96" s="91"/>
      <c r="D96" s="91"/>
      <c r="E96" s="49"/>
      <c r="F96" s="50"/>
      <c r="G96" s="51"/>
      <c r="H96" s="51"/>
    </row>
  </sheetData>
  <mergeCells count="7">
    <mergeCell ref="E2:G2"/>
    <mergeCell ref="E3:G3"/>
    <mergeCell ref="B95:D95"/>
    <mergeCell ref="B96:D96"/>
    <mergeCell ref="C15:D15"/>
    <mergeCell ref="B8:E8"/>
    <mergeCell ref="B94:D94"/>
  </mergeCells>
  <hyperlinks>
    <hyperlink ref="C6" r:id="rId1"/>
    <hyperlink ref="C7" r:id="rId2"/>
    <hyperlink ref="B6" r:id="rId3"/>
  </hyperlinks>
  <printOptions horizontalCentered="1"/>
  <pageMargins left="0.39370078740157483" right="0.39370078740157483" top="0.39370078740157483" bottom="0.59055118110236227" header="0" footer="0"/>
  <pageSetup paperSize="9" scale="28" fitToHeight="0" orientation="portrait" horizontalDpi="300" verticalDpi="300" r:id="rId4"/>
  <headerFooter>
    <oddFooter>&amp;R&amp;G</oddFooter>
  </headerFooter>
  <rowBreaks count="1" manualBreakCount="1">
    <brk id="63" max="16383" man="1"/>
  </rowBreaks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Sidnenko</cp:lastModifiedBy>
  <cp:lastPrinted>2016-04-25T00:57:31Z</cp:lastPrinted>
  <dcterms:created xsi:type="dcterms:W3CDTF">2016-03-27T08:00:17Z</dcterms:created>
  <dcterms:modified xsi:type="dcterms:W3CDTF">2016-07-13T04:07:38Z</dcterms:modified>
</cp:coreProperties>
</file>